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7"/>
  </bookViews>
  <sheets>
    <sheet name="Ian 2023" sheetId="1" r:id="rId1"/>
    <sheet name="Feb 2023" sheetId="2" r:id="rId2"/>
    <sheet name="Mar 2023" sheetId="3" r:id="rId3"/>
    <sheet name="apr 2023" sheetId="4" r:id="rId4"/>
    <sheet name="mai 2023" sheetId="5" r:id="rId5"/>
    <sheet name="iun 2023" sheetId="6" r:id="rId6"/>
    <sheet name="iul 2023" sheetId="7" r:id="rId7"/>
    <sheet name="aug 2023" sheetId="8" r:id="rId8"/>
  </sheets>
  <definedNames/>
  <calcPr fullCalcOnLoad="1"/>
</workbook>
</file>

<file path=xl/sharedStrings.xml><?xml version="1.0" encoding="utf-8"?>
<sst xmlns="http://schemas.openxmlformats.org/spreadsheetml/2006/main" count="2350" uniqueCount="967">
  <si>
    <t>Nr. Crt.</t>
  </si>
  <si>
    <t>Nume centru</t>
  </si>
  <si>
    <t>Nume prenume medic de familie</t>
  </si>
  <si>
    <t>Cod fiscal</t>
  </si>
  <si>
    <t>Nr. factura</t>
  </si>
  <si>
    <t>Garda efectuata</t>
  </si>
  <si>
    <t>( Tarif/ora )</t>
  </si>
  <si>
    <t>Suma medic</t>
  </si>
  <si>
    <t>Suma asistent</t>
  </si>
  <si>
    <t>***) 50% din tariful orar pentru cheltuieli de administrare</t>
  </si>
  <si>
    <t>**) Ajustarea cu 15% a tarifului orar pentru medicul coordonator</t>
  </si>
  <si>
    <t>Sume achitate ulterior din lipsa de fonduri</t>
  </si>
  <si>
    <t>Sume ce vor fi achitate ulterior din lipsa de fonduri</t>
  </si>
  <si>
    <t>M</t>
  </si>
  <si>
    <t>As</t>
  </si>
  <si>
    <t>ore</t>
  </si>
  <si>
    <t>tarif negociat</t>
  </si>
  <si>
    <t>C0</t>
  </si>
  <si>
    <t>C1</t>
  </si>
  <si>
    <t>C2</t>
  </si>
  <si>
    <t>C3</t>
  </si>
  <si>
    <t>C5</t>
  </si>
  <si>
    <t>C6</t>
  </si>
  <si>
    <t>C7</t>
  </si>
  <si>
    <t>C8</t>
  </si>
  <si>
    <t>C9=C5*C7</t>
  </si>
  <si>
    <t>C10=C6*C8</t>
  </si>
  <si>
    <t>C11</t>
  </si>
  <si>
    <t>C12=C7*15%</t>
  </si>
  <si>
    <t>C13</t>
  </si>
  <si>
    <t>C14</t>
  </si>
  <si>
    <t>C15</t>
  </si>
  <si>
    <t>ARDUD</t>
  </si>
  <si>
    <t>Tincau Celia</t>
  </si>
  <si>
    <t>Czaher Ileana</t>
  </si>
  <si>
    <t>Solosi Marcela</t>
  </si>
  <si>
    <t>Struta Sergiu</t>
  </si>
  <si>
    <t>TOTAL</t>
  </si>
  <si>
    <t>RUBA</t>
  </si>
  <si>
    <t>Ruba Calin</t>
  </si>
  <si>
    <t>Abrudean Diana</t>
  </si>
  <si>
    <t>Moza Monica</t>
  </si>
  <si>
    <t>Campian Sidonia</t>
  </si>
  <si>
    <t>Covaci Camelia</t>
  </si>
  <si>
    <t>Gabor Gyongyi</t>
  </si>
  <si>
    <t>TURT</t>
  </si>
  <si>
    <t>Chira Vasile</t>
  </si>
  <si>
    <t>Biro Angela</t>
  </si>
  <si>
    <t>Coniosi Mestesanu</t>
  </si>
  <si>
    <t xml:space="preserve">Fortuna Irina </t>
  </si>
  <si>
    <t>Fortuna Vitalie</t>
  </si>
  <si>
    <t>Koroknai Maria</t>
  </si>
  <si>
    <t>COICA           SATU MARE</t>
  </si>
  <si>
    <t>Coica Costel Dorel</t>
  </si>
  <si>
    <t>Zurbau Emilia</t>
  </si>
  <si>
    <t>SUPUR</t>
  </si>
  <si>
    <t>Platica Paul</t>
  </si>
  <si>
    <t>Aracs Aurelia</t>
  </si>
  <si>
    <t>Bilatiu Carmencita</t>
  </si>
  <si>
    <t>Blaga Vasile</t>
  </si>
  <si>
    <t>Nuszer Agota</t>
  </si>
  <si>
    <t>Bumbulut Calin</t>
  </si>
  <si>
    <t>Balaj Sebastian</t>
  </si>
  <si>
    <t>Negru Alina Daniela</t>
  </si>
  <si>
    <t>Trombitas Ester</t>
  </si>
  <si>
    <t>Ratiu Senia</t>
  </si>
  <si>
    <t>Balaj Gabriela</t>
  </si>
  <si>
    <t>Holobutiu Daniela</t>
  </si>
  <si>
    <t>Schmied Mirela</t>
  </si>
  <si>
    <t>MICRO 17</t>
  </si>
  <si>
    <t>Dragos Doina</t>
  </si>
  <si>
    <t>Bogdan Lotica</t>
  </si>
  <si>
    <t>Botezan Maria</t>
  </si>
  <si>
    <t>Cheregi Florica</t>
  </si>
  <si>
    <t>Micul Nicolae</t>
  </si>
  <si>
    <t>Olteanu Antoaneta</t>
  </si>
  <si>
    <t>Sava Toader Viorica</t>
  </si>
  <si>
    <t>Zsoldos Edita</t>
  </si>
  <si>
    <t>CARITAS</t>
  </si>
  <si>
    <t>Sacal Vasile</t>
  </si>
  <si>
    <t>Lang Ladislau</t>
  </si>
  <si>
    <t>Albu Emanuela</t>
  </si>
  <si>
    <t>Puskas Csaba</t>
  </si>
  <si>
    <t>Sora Veronica</t>
  </si>
  <si>
    <t>Feier Andrea</t>
  </si>
  <si>
    <t>CALINESTI OAS</t>
  </si>
  <si>
    <t>Solomon Tudor</t>
  </si>
  <si>
    <t>Cucuiet Liana</t>
  </si>
  <si>
    <t>Maghiar Florin</t>
  </si>
  <si>
    <t>Solomon Consuela</t>
  </si>
  <si>
    <t>Stacescu Laura</t>
  </si>
  <si>
    <t>Cioltean Mariana</t>
  </si>
  <si>
    <t>POMI</t>
  </si>
  <si>
    <t>Sichet Manuela</t>
  </si>
  <si>
    <t>Andru Dana</t>
  </si>
  <si>
    <t>Marcus Adriana</t>
  </si>
  <si>
    <t>Pop Monica</t>
  </si>
  <si>
    <t>Serban Attila</t>
  </si>
  <si>
    <t>Albon Sanda</t>
  </si>
  <si>
    <t>Diaconu Eleonora</t>
  </si>
  <si>
    <t>Dragos Zoltan</t>
  </si>
  <si>
    <t>Virlan Constantin</t>
  </si>
  <si>
    <t>HUMANITAS CAREI</t>
  </si>
  <si>
    <t>Bartis Arpad</t>
  </si>
  <si>
    <t>Cimpeanu Cecilia</t>
  </si>
  <si>
    <t>Kintzel Helga</t>
  </si>
  <si>
    <t>Pecz Csaba</t>
  </si>
  <si>
    <t>Suta Mirela</t>
  </si>
  <si>
    <t>MICULA</t>
  </si>
  <si>
    <t>Makkai Elod</t>
  </si>
  <si>
    <t>Erdei Codruta</t>
  </si>
  <si>
    <t>Kallos Viola</t>
  </si>
  <si>
    <t>Rist Renigia</t>
  </si>
  <si>
    <t>Soos Adela</t>
  </si>
  <si>
    <t>POIANA CODRULUI</t>
  </si>
  <si>
    <t>Bonta Gabriel</t>
  </si>
  <si>
    <t>Covacic Irina</t>
  </si>
  <si>
    <t>Muresan Vasile</t>
  </si>
  <si>
    <t>Papp Alexandru</t>
  </si>
  <si>
    <t>Pop Viorel</t>
  </si>
  <si>
    <t>Pulbere Delia</t>
  </si>
  <si>
    <t>Szilagyi Laszlo</t>
  </si>
  <si>
    <t>Kallay Beata</t>
  </si>
  <si>
    <t>David Cristina</t>
  </si>
  <si>
    <t>Sroth Nora</t>
  </si>
  <si>
    <t>Rusu Viorel</t>
  </si>
  <si>
    <t>TOTAL GENERAL</t>
  </si>
  <si>
    <t>Racovitan Aurica</t>
  </si>
  <si>
    <t>Czaher Alexandru</t>
  </si>
  <si>
    <t>Plosca Floare</t>
  </si>
  <si>
    <t>Ilies Maria</t>
  </si>
  <si>
    <t>Rebreanu Ioana</t>
  </si>
  <si>
    <t>Orban Vasile</t>
  </si>
  <si>
    <t>Munteanu Adrian</t>
  </si>
  <si>
    <t>Csatar Annamaria</t>
  </si>
  <si>
    <t>Sas Oscar</t>
  </si>
  <si>
    <t>Grieb Levente</t>
  </si>
  <si>
    <t>Mocan Claudiu</t>
  </si>
  <si>
    <t>Chira Cristina</t>
  </si>
  <si>
    <t>Molnar Elena</t>
  </si>
  <si>
    <t>Cozma Rodica</t>
  </si>
  <si>
    <t>Kulcsar Andrei</t>
  </si>
  <si>
    <t>Kulcsar Erzsebet</t>
  </si>
  <si>
    <t>Pop Ana</t>
  </si>
  <si>
    <t>Aciu Monica</t>
  </si>
  <si>
    <t>BARTHA-BUMBULUT</t>
  </si>
  <si>
    <t>Permanenta Ianuarie 2023</t>
  </si>
  <si>
    <t>Besenyodi Beata</t>
  </si>
  <si>
    <t>Boros Gheorghe</t>
  </si>
  <si>
    <t>Ardelean Florica Lucia</t>
  </si>
  <si>
    <t>Bidileanu Maria</t>
  </si>
  <si>
    <t>Nagy Maria Monica</t>
  </si>
  <si>
    <t>Burticel Liliana</t>
  </si>
  <si>
    <t>KORAL- SF.ANTON</t>
  </si>
  <si>
    <t>Pecz Elisabeta</t>
  </si>
  <si>
    <t>Bartha Lucia</t>
  </si>
  <si>
    <t>Permanenta Februarie 2023</t>
  </si>
  <si>
    <t>Barth Dora</t>
  </si>
  <si>
    <t>281/05,02,2023</t>
  </si>
  <si>
    <t>282/05,02,2023</t>
  </si>
  <si>
    <t>293/03,02,2023</t>
  </si>
  <si>
    <t>283/08,02,2023</t>
  </si>
  <si>
    <t>260/06,02,2023</t>
  </si>
  <si>
    <t>188/07,02,2023</t>
  </si>
  <si>
    <t>348/06,02,2023</t>
  </si>
  <si>
    <t>346/06,02,2023</t>
  </si>
  <si>
    <t>291/07,02,2023</t>
  </si>
  <si>
    <t>290/06,02,2023</t>
  </si>
  <si>
    <t>283/03,02,2023</t>
  </si>
  <si>
    <t>272/06,02,2023</t>
  </si>
  <si>
    <t>350/07,02,2023</t>
  </si>
  <si>
    <t>281/07,02,2023</t>
  </si>
  <si>
    <t>015280/06,02,2023</t>
  </si>
  <si>
    <t>015282/06,02,2023</t>
  </si>
  <si>
    <t>015283/06,02,2023</t>
  </si>
  <si>
    <t>015281/06,02,2023</t>
  </si>
  <si>
    <t>252/03,02,2023</t>
  </si>
  <si>
    <t>116/07,02,2023</t>
  </si>
  <si>
    <t>782/03,02,2023</t>
  </si>
  <si>
    <t>612/07,02,2023</t>
  </si>
  <si>
    <t>205/06,02,2023</t>
  </si>
  <si>
    <t>614/07,02,2023</t>
  </si>
  <si>
    <t>312/07,02,2023</t>
  </si>
  <si>
    <t>307/07,02,2023</t>
  </si>
  <si>
    <t>226/06,02,2023</t>
  </si>
  <si>
    <t>308/07,02,2023</t>
  </si>
  <si>
    <t>222/06,02,2023</t>
  </si>
  <si>
    <t>280/02,02,2023</t>
  </si>
  <si>
    <t>785/03,02,2023</t>
  </si>
  <si>
    <t>3/06,02,2023</t>
  </si>
  <si>
    <t>783/03,02,2023</t>
  </si>
  <si>
    <t>1347/09,02,2023</t>
  </si>
  <si>
    <t>1344/09,02,2023</t>
  </si>
  <si>
    <t>1342/09,02,2023</t>
  </si>
  <si>
    <t>1343/09,02,2023</t>
  </si>
  <si>
    <t>259/08,02,2023</t>
  </si>
  <si>
    <t>290/01.02.2023</t>
  </si>
  <si>
    <t>618/03.02.2023</t>
  </si>
  <si>
    <t>613/03.02.2023</t>
  </si>
  <si>
    <t>615/03.02.2023</t>
  </si>
  <si>
    <t>614/03.02.2023</t>
  </si>
  <si>
    <t>226/03.02.2023</t>
  </si>
  <si>
    <t>440/01.02.2023</t>
  </si>
  <si>
    <t>193/06.02.2023</t>
  </si>
  <si>
    <t>261/03.02.2023</t>
  </si>
  <si>
    <t>271/03.02.2023</t>
  </si>
  <si>
    <t>436/03.02.2023</t>
  </si>
  <si>
    <t>290/06.02.2023</t>
  </si>
  <si>
    <t>267/07.02.2023</t>
  </si>
  <si>
    <t>407/03.02.2023</t>
  </si>
  <si>
    <t>406/03.02.2023</t>
  </si>
  <si>
    <t>273/02.02.2023</t>
  </si>
  <si>
    <t>263/01.02.2023</t>
  </si>
  <si>
    <t>186/07.02.2023</t>
  </si>
  <si>
    <t>298/02.02.2023</t>
  </si>
  <si>
    <t>298/07.02.2023</t>
  </si>
  <si>
    <t>264/03.02.2023</t>
  </si>
  <si>
    <t>1860/07.02.2023</t>
  </si>
  <si>
    <t>1858/07.02.2023</t>
  </si>
  <si>
    <t>1850/07.02.2023</t>
  </si>
  <si>
    <t>1847/07.02.2023</t>
  </si>
  <si>
    <t>1859/07.02.2023</t>
  </si>
  <si>
    <t>1853/07.02.2023</t>
  </si>
  <si>
    <t>303/06.02.2023</t>
  </si>
  <si>
    <t>306/06.02.2023</t>
  </si>
  <si>
    <t>1114/08.02.2023</t>
  </si>
  <si>
    <t>1115/08.02.2023</t>
  </si>
  <si>
    <t>1113/08.02.2023</t>
  </si>
  <si>
    <t>522/07.02.2023</t>
  </si>
  <si>
    <t>285/02.02.2023</t>
  </si>
  <si>
    <t>200659/08.02.2023</t>
  </si>
  <si>
    <t>200658/08.02.2023</t>
  </si>
  <si>
    <t>200657/08.02.2023</t>
  </si>
  <si>
    <t>200660/08.02.2023</t>
  </si>
  <si>
    <t>200656/08.02.2023</t>
  </si>
  <si>
    <t>200655/08.02.2023</t>
  </si>
  <si>
    <t>200654/08.02.2023</t>
  </si>
  <si>
    <t>2/06.02.2023</t>
  </si>
  <si>
    <t>280/03.02.2023</t>
  </si>
  <si>
    <t>403/02.02.2023</t>
  </si>
  <si>
    <t>230/02.02.2023</t>
  </si>
  <si>
    <t>684/10.02.2023</t>
  </si>
  <si>
    <t>685/10.02.2023</t>
  </si>
  <si>
    <t>687/10.02.2023</t>
  </si>
  <si>
    <t>4/02.02.2023</t>
  </si>
  <si>
    <t>204/07.02.2023</t>
  </si>
  <si>
    <t>1861/07.02.2023</t>
  </si>
  <si>
    <t>1348/10,02,2023</t>
  </si>
  <si>
    <t>628/03,02,2023</t>
  </si>
  <si>
    <t>795/15,02,2023</t>
  </si>
  <si>
    <t>341/15.02.2023</t>
  </si>
  <si>
    <t>294/15.02.2023</t>
  </si>
  <si>
    <t>275/14.02.2023</t>
  </si>
  <si>
    <t>439/15.02.2023</t>
  </si>
  <si>
    <t>347/16.02.2023</t>
  </si>
  <si>
    <t>1399/17,02,2023</t>
  </si>
  <si>
    <t>Nr.</t>
  </si>
  <si>
    <t>Permanenta Martie 2023</t>
  </si>
  <si>
    <t>Negru Alina</t>
  </si>
  <si>
    <t>Tutu Lidia Lavinia</t>
  </si>
  <si>
    <t>015352/07,03,2023</t>
  </si>
  <si>
    <t>015351/07,03,2023</t>
  </si>
  <si>
    <t>015353/07,03,2023</t>
  </si>
  <si>
    <t>285/03,03,2023</t>
  </si>
  <si>
    <t>288/05,03,2023</t>
  </si>
  <si>
    <t>287/05,03,2023</t>
  </si>
  <si>
    <t>317/03,03,2023</t>
  </si>
  <si>
    <t>121/03,03,2023</t>
  </si>
  <si>
    <t>300/05,03,2023</t>
  </si>
  <si>
    <t>263/06,03,2023</t>
  </si>
  <si>
    <t>353/02,03,2023</t>
  </si>
  <si>
    <t>257/02,03,2023</t>
  </si>
  <si>
    <t>9/02,03,2023</t>
  </si>
  <si>
    <t>227/03,03,2023</t>
  </si>
  <si>
    <t>283/08,03,2023</t>
  </si>
  <si>
    <t>294/02,03,2023</t>
  </si>
  <si>
    <t>1368/08,03,2023</t>
  </si>
  <si>
    <t>293/06,03,2023</t>
  </si>
  <si>
    <t>807/06,03,2023</t>
  </si>
  <si>
    <t>806/06,03,2023</t>
  </si>
  <si>
    <t>805/06,03,2023</t>
  </si>
  <si>
    <t>804/06,03,2023</t>
  </si>
  <si>
    <t>262/02,03,2023</t>
  </si>
  <si>
    <t>210/01,03,2023</t>
  </si>
  <si>
    <t>284/03,03,2023</t>
  </si>
  <si>
    <t>295/03,03,2023</t>
  </si>
  <si>
    <t>635/03,03,2023</t>
  </si>
  <si>
    <t>623/03,03,2023</t>
  </si>
  <si>
    <t>622/03,03,2023</t>
  </si>
  <si>
    <t>624/03,03,2023</t>
  </si>
  <si>
    <t>191/09,03,2023</t>
  </si>
  <si>
    <t>255/06,03,2023</t>
  </si>
  <si>
    <t>228/07,03,2023</t>
  </si>
  <si>
    <t>354/08,03,2023</t>
  </si>
  <si>
    <t>352/08,03,2023</t>
  </si>
  <si>
    <t>311/08,03,2023</t>
  </si>
  <si>
    <t>312/08,03,2023</t>
  </si>
  <si>
    <t>302/03.03.2023</t>
  </si>
  <si>
    <t>414/02.03.2023</t>
  </si>
  <si>
    <t>415/02.03.2023</t>
  </si>
  <si>
    <t>264/02.03.2023</t>
  </si>
  <si>
    <t>274/01.03.2023</t>
  </si>
  <si>
    <t>288/02.03.2023</t>
  </si>
  <si>
    <t>524/06.03.2023</t>
  </si>
  <si>
    <t>313/06.03.2023</t>
  </si>
  <si>
    <t>315/06.03.2023</t>
  </si>
  <si>
    <t>12/08.03.2023</t>
  </si>
  <si>
    <t>4/09.03.2023</t>
  </si>
  <si>
    <t>301/08.03.2023</t>
  </si>
  <si>
    <t>1402/08.03.2023</t>
  </si>
  <si>
    <t>346/08.03.2023</t>
  </si>
  <si>
    <t>274/08.03.2023</t>
  </si>
  <si>
    <t>282/08.03.2023</t>
  </si>
  <si>
    <t>190/08.03.2023</t>
  </si>
  <si>
    <t>200707/08.03.2023</t>
  </si>
  <si>
    <t>200708/08.03.2023</t>
  </si>
  <si>
    <t>234/07.03.2023</t>
  </si>
  <si>
    <t>276/08.03.2023</t>
  </si>
  <si>
    <t>622/08.03.2023</t>
  </si>
  <si>
    <t>623/08.03.2023</t>
  </si>
  <si>
    <t>624/08.03.2023</t>
  </si>
  <si>
    <t>626/08.03.2023</t>
  </si>
  <si>
    <t>694/08.03.2023</t>
  </si>
  <si>
    <t>692/08.03.2023</t>
  </si>
  <si>
    <t>696/08.03.2023</t>
  </si>
  <si>
    <t>200703/08.03.2023</t>
  </si>
  <si>
    <t>200705/08.03.2023</t>
  </si>
  <si>
    <t>200704/08.03.2023</t>
  </si>
  <si>
    <t>200706/08.03.2023</t>
  </si>
  <si>
    <t>295/06.03.2023</t>
  </si>
  <si>
    <t>350/08.03.2023</t>
  </si>
  <si>
    <t>275/05.03.2023</t>
  </si>
  <si>
    <t>263/05.03.2023</t>
  </si>
  <si>
    <t>5/08.03.2023</t>
  </si>
  <si>
    <t>406/08.03.2023</t>
  </si>
  <si>
    <t>446/08.03.2023</t>
  </si>
  <si>
    <t>444/08.03.2023</t>
  </si>
  <si>
    <t>441/06.03.2023</t>
  </si>
  <si>
    <t>232/02.03.2023</t>
  </si>
  <si>
    <t>1868/06.03.2023</t>
  </si>
  <si>
    <t>1870/06.03.2023</t>
  </si>
  <si>
    <t>1872/06.03.2023</t>
  </si>
  <si>
    <t>1874/06.03.2023</t>
  </si>
  <si>
    <t>1875/06.03.2023</t>
  </si>
  <si>
    <t>1876/06.03.2023</t>
  </si>
  <si>
    <t>1877/06.03.2023</t>
  </si>
  <si>
    <t>269/08.03.2023</t>
  </si>
  <si>
    <t>297/08.03.2023</t>
  </si>
  <si>
    <t>1121/13.03.2023</t>
  </si>
  <si>
    <t>1122/13.03.2023</t>
  </si>
  <si>
    <t>1123/13.03.2023</t>
  </si>
  <si>
    <t>292/14.03.2023</t>
  </si>
  <si>
    <t>1371/10.03.2023</t>
  </si>
  <si>
    <t>1373/10.03.2023</t>
  </si>
  <si>
    <t>1374/10.03.2023</t>
  </si>
  <si>
    <t>150/14.03.2023</t>
  </si>
  <si>
    <t>230/06,04,2023</t>
  </si>
  <si>
    <t>642/06,04,2023</t>
  </si>
  <si>
    <t>304/07,04,2023</t>
  </si>
  <si>
    <t>214/06,04,2023</t>
  </si>
  <si>
    <t>015445/06,04,2023</t>
  </si>
  <si>
    <t>015446/06,04,2023</t>
  </si>
  <si>
    <t>015444/06,04,2023</t>
  </si>
  <si>
    <t>357/06,04,2023</t>
  </si>
  <si>
    <t>359/06,04,2023</t>
  </si>
  <si>
    <t>290/05,04,2023</t>
  </si>
  <si>
    <t>1387/06,04,2023</t>
  </si>
  <si>
    <t>1382/06,04,2023</t>
  </si>
  <si>
    <t>1384/06,04,2023</t>
  </si>
  <si>
    <t>1388/06,04,2023</t>
  </si>
  <si>
    <t>286/06,04,2023</t>
  </si>
  <si>
    <t>631/06,04,2023</t>
  </si>
  <si>
    <t>632/06-04,2023</t>
  </si>
  <si>
    <t>630/06,04,2023</t>
  </si>
  <si>
    <t>260/06,04,2023</t>
  </si>
  <si>
    <t>193/05,04,2023</t>
  </si>
  <si>
    <t>1131/11.04.2023</t>
  </si>
  <si>
    <t>288/06,04,2023</t>
  </si>
  <si>
    <t>261/05,04,2023</t>
  </si>
  <si>
    <t>267/05,04,2023</t>
  </si>
  <si>
    <t>321/06,04,2023</t>
  </si>
  <si>
    <t>296/06,04,2023</t>
  </si>
  <si>
    <t>816/07,04,2023</t>
  </si>
  <si>
    <t>811/07,04,2023</t>
  </si>
  <si>
    <t>818/07,04,2023</t>
  </si>
  <si>
    <t>813/07,04,2023</t>
  </si>
  <si>
    <t>355/05,04,2023</t>
  </si>
  <si>
    <t>154/19.04.2023</t>
  </si>
  <si>
    <t>1130/11.04.2023</t>
  </si>
  <si>
    <t>1132/11.04.2023</t>
  </si>
  <si>
    <t>13/06.04.2023</t>
  </si>
  <si>
    <t>306/05.04.2023</t>
  </si>
  <si>
    <t>235/04.04.2023</t>
  </si>
  <si>
    <t>449/10.04.2023</t>
  </si>
  <si>
    <t>17/06.04.2023</t>
  </si>
  <si>
    <t>704/07.04.2023</t>
  </si>
  <si>
    <t>702/07.04.2023</t>
  </si>
  <si>
    <t>701/07.04.2023</t>
  </si>
  <si>
    <t>631/06.04.2023</t>
  </si>
  <si>
    <t>630/06.04.2023</t>
  </si>
  <si>
    <t>279/07.04.2023</t>
  </si>
  <si>
    <t>349/04.04.2023</t>
  </si>
  <si>
    <t>408/06.04.2023</t>
  </si>
  <si>
    <t>284/06.04.2023</t>
  </si>
  <si>
    <t>278/07.04.2023</t>
  </si>
  <si>
    <t>265/07.04.2023</t>
  </si>
  <si>
    <t>447/05.04.2023</t>
  </si>
  <si>
    <t>295/04.04.2023</t>
  </si>
  <si>
    <t>267/04.04.2023</t>
  </si>
  <si>
    <t>297/05.04.2023</t>
  </si>
  <si>
    <t>277/04.04.2023</t>
  </si>
  <si>
    <t>303/07.04.2023</t>
  </si>
  <si>
    <t>419/05.04.2023</t>
  </si>
  <si>
    <t>420/05.04.2023</t>
  </si>
  <si>
    <t>192/06.04.2023</t>
  </si>
  <si>
    <t>290/06.04.2023</t>
  </si>
  <si>
    <t>525/04.04.2023</t>
  </si>
  <si>
    <t>7/06.04.2023</t>
  </si>
  <si>
    <t>1404/06.04.2023</t>
  </si>
  <si>
    <t>200731/05.04.2023</t>
  </si>
  <si>
    <t>200734/05.04.2023</t>
  </si>
  <si>
    <t>200733/05.04.2023</t>
  </si>
  <si>
    <t>200736/05.04.2023</t>
  </si>
  <si>
    <t>200732/05.04.2023</t>
  </si>
  <si>
    <t>200735/05.04.2023</t>
  </si>
  <si>
    <t>270/06.04.2023</t>
  </si>
  <si>
    <t>320/06.04.2023</t>
  </si>
  <si>
    <t>323/06.04.2023</t>
  </si>
  <si>
    <t>299/06.04.2023</t>
  </si>
  <si>
    <t>1886/06.04.2023</t>
  </si>
  <si>
    <t>1889/06.04.2023</t>
  </si>
  <si>
    <t>1888/06.04.2023</t>
  </si>
  <si>
    <t>1884/06.04.2023</t>
  </si>
  <si>
    <t>1882/06.04.2023</t>
  </si>
  <si>
    <t>1880/06.04.2023</t>
  </si>
  <si>
    <t>1887/06.04.2023</t>
  </si>
  <si>
    <t>279/10.04.2023</t>
  </si>
  <si>
    <t>632/06.04.2023</t>
  </si>
  <si>
    <t>296/05,04,2023</t>
  </si>
  <si>
    <t>285/04,04,2023</t>
  </si>
  <si>
    <t>233/05,04,2023</t>
  </si>
  <si>
    <t>315/05,04,2023</t>
  </si>
  <si>
    <t>316/05,04,2023</t>
  </si>
  <si>
    <t>14/04,04,2023</t>
  </si>
  <si>
    <t>297/05,04,2023</t>
  </si>
  <si>
    <t>264/04,04,2023</t>
  </si>
  <si>
    <t>633/06.04.2023</t>
  </si>
  <si>
    <t>353/19.04.2023</t>
  </si>
  <si>
    <t>288/15,04,2023</t>
  </si>
  <si>
    <t>-</t>
  </si>
  <si>
    <t>125/05,04,2023</t>
  </si>
  <si>
    <t>239/21.04.2023</t>
  </si>
  <si>
    <t>291/05,04,2023</t>
  </si>
  <si>
    <t>449/21.04.2023</t>
  </si>
  <si>
    <t>9/04.05.2023</t>
  </si>
  <si>
    <t>528/03.05.2023</t>
  </si>
  <si>
    <t>292/04.05.2023</t>
  </si>
  <si>
    <t>1140/04.05.2023</t>
  </si>
  <si>
    <t>1139/04.05.2023</t>
  </si>
  <si>
    <t>1141/04.05.2023</t>
  </si>
  <si>
    <t>328/04.05.2023</t>
  </si>
  <si>
    <t>330/04.05.2023</t>
  </si>
  <si>
    <t>200765/08.05.2023</t>
  </si>
  <si>
    <t>200761/08.05.2023</t>
  </si>
  <si>
    <t>200762/08.05.2023</t>
  </si>
  <si>
    <t>200763/08.05.2023</t>
  </si>
  <si>
    <t>200764/08.05.2023</t>
  </si>
  <si>
    <t>200766/08.05.2023</t>
  </si>
  <si>
    <t>273/05.05.2023</t>
  </si>
  <si>
    <t>268/03.05.2023</t>
  </si>
  <si>
    <t>278/02.05.2023</t>
  </si>
  <si>
    <t>424/02.05.2023</t>
  </si>
  <si>
    <t>423/02.05.2023</t>
  </si>
  <si>
    <t>1901/08.05.2023</t>
  </si>
  <si>
    <t>1900/08.05.2023</t>
  </si>
  <si>
    <t>1899/08.05.2023</t>
  </si>
  <si>
    <t>1898/08.05.2023</t>
  </si>
  <si>
    <t>1896/08.05.2023</t>
  </si>
  <si>
    <t>1894/08.05.2023</t>
  </si>
  <si>
    <t>1892/08.05.2023</t>
  </si>
  <si>
    <t>156/05.05.2023</t>
  </si>
  <si>
    <t>305/08.05.2023</t>
  </si>
  <si>
    <t>309/03.05.2023</t>
  </si>
  <si>
    <t>195/08.05.2023</t>
  </si>
  <si>
    <t>296/03.05.2023</t>
  </si>
  <si>
    <t>451/03.05.2023</t>
  </si>
  <si>
    <t>15/03.05.2023</t>
  </si>
  <si>
    <t>450/02.05.2023</t>
  </si>
  <si>
    <t>238/04.05.2023</t>
  </si>
  <si>
    <t>643/04.05.2023</t>
  </si>
  <si>
    <t>640/04.05.2023</t>
  </si>
  <si>
    <t>638/04.05.2023</t>
  </si>
  <si>
    <t>639/04.05.2023</t>
  </si>
  <si>
    <t>453/04.05.2023</t>
  </si>
  <si>
    <t>281/05.05.2023</t>
  </si>
  <si>
    <t>355/05.05.2023</t>
  </si>
  <si>
    <t>282/03.05.2023</t>
  </si>
  <si>
    <t>356/08.05.2023</t>
  </si>
  <si>
    <t>20/03.05.2023</t>
  </si>
  <si>
    <t>710/09.05.2023</t>
  </si>
  <si>
    <t>708/09.05.2023</t>
  </si>
  <si>
    <t>243/10.05.2023</t>
  </si>
  <si>
    <t>299/03.05.2023</t>
  </si>
  <si>
    <t>262/03.05.2023</t>
  </si>
  <si>
    <t>649/04.05.2023</t>
  </si>
  <si>
    <t>217/03.05.2023</t>
  </si>
  <si>
    <t>15485/04.05.2023</t>
  </si>
  <si>
    <t>15482/04.05.2023</t>
  </si>
  <si>
    <t>15484/04.05.2023</t>
  </si>
  <si>
    <t>15483/04.05.2023</t>
  </si>
  <si>
    <t>168/05.05.2023</t>
  </si>
  <si>
    <t>299/04.05.2023</t>
  </si>
  <si>
    <t>1398/04.05.2023</t>
  </si>
  <si>
    <t>1404/04.05.2023</t>
  </si>
  <si>
    <t>1396/04.05.2023</t>
  </si>
  <si>
    <t>1400/04.05.2023</t>
  </si>
  <si>
    <t>362/08.05.2023</t>
  </si>
  <si>
    <t>364/08.05.2023</t>
  </si>
  <si>
    <t>298/05.05.2023</t>
  </si>
  <si>
    <t>321/08.05.2023</t>
  </si>
  <si>
    <t>320/08.05.2023</t>
  </si>
  <si>
    <t>319/08.05.2023</t>
  </si>
  <si>
    <t>827/11.05.2023</t>
  </si>
  <si>
    <t>828/11.05.2023</t>
  </si>
  <si>
    <t>826/11.05.2023</t>
  </si>
  <si>
    <t>291/10.05.2023</t>
  </si>
  <si>
    <t>236/08.05.2023</t>
  </si>
  <si>
    <t>264/04.05.2023</t>
  </si>
  <si>
    <t>271/04.05.2023</t>
  </si>
  <si>
    <t>309/05.05.2023</t>
  </si>
  <si>
    <t>325/06.05.2023</t>
  </si>
  <si>
    <t>293/04.05.2023</t>
  </si>
  <si>
    <t>294/04.05.2023</t>
  </si>
  <si>
    <t>290/07.05.2023</t>
  </si>
  <si>
    <t>300/03.05.2023</t>
  </si>
  <si>
    <t>289/03.05.2023</t>
  </si>
  <si>
    <t>234/02.05.2023</t>
  </si>
  <si>
    <t>266/04.05.2023</t>
  </si>
  <si>
    <t>287/08.05.2023</t>
  </si>
  <si>
    <t>129/10.05.2023</t>
  </si>
  <si>
    <t>19/03.05.2023</t>
  </si>
  <si>
    <t>825/11.05.2023</t>
  </si>
  <si>
    <t>357/02.05.2023</t>
  </si>
  <si>
    <t>1406/10.05.2023</t>
  </si>
  <si>
    <t>267/05.05.2023</t>
  </si>
  <si>
    <t>281/12.05.2023</t>
  </si>
  <si>
    <t>304/05.05.2023</t>
  </si>
  <si>
    <t>196/10.05.2023</t>
  </si>
  <si>
    <t>712/09.05.2023</t>
  </si>
  <si>
    <t>Permanenta Aprilie 2023</t>
  </si>
  <si>
    <t>Permanenta Mai 2023</t>
  </si>
  <si>
    <t>Coica Andra</t>
  </si>
  <si>
    <t>VALEA VINULUI</t>
  </si>
  <si>
    <t>Borlan Floare</t>
  </si>
  <si>
    <t>Ghita Sorin</t>
  </si>
  <si>
    <t>Dragos Mircea</t>
  </si>
  <si>
    <t>Barbur Rotar Alina</t>
  </si>
  <si>
    <t>Csatar Anna Maria</t>
  </si>
  <si>
    <t>Gava Silvia</t>
  </si>
  <si>
    <t>Maier Georgeta</t>
  </si>
  <si>
    <t>242/14,06,2023</t>
  </si>
  <si>
    <t>201/13,06,2023</t>
  </si>
  <si>
    <t>294/13,06,2023</t>
  </si>
  <si>
    <t>300/13,06,2023</t>
  </si>
  <si>
    <t>301/13,06,2023</t>
  </si>
  <si>
    <t>26/13,06,2023</t>
  </si>
  <si>
    <t>361/13,06,2023</t>
  </si>
  <si>
    <t>331/13,06,2023</t>
  </si>
  <si>
    <t>329/13,06,2023</t>
  </si>
  <si>
    <t>330/13,06,2023</t>
  </si>
  <si>
    <t>015567/13,06,2023</t>
  </si>
  <si>
    <t>015564/13,06,2023</t>
  </si>
  <si>
    <t>015565/13,06,2023</t>
  </si>
  <si>
    <t>1430/12,06,2023</t>
  </si>
  <si>
    <t>1429/12,06,2023</t>
  </si>
  <si>
    <t>1428/12,06,2023</t>
  </si>
  <si>
    <t>1427/12,06,2023</t>
  </si>
  <si>
    <t>239/08,06,2023</t>
  </si>
  <si>
    <t>304/13,06,2023</t>
  </si>
  <si>
    <t>271/13,06,2023</t>
  </si>
  <si>
    <t>224/13,06,2023</t>
  </si>
  <si>
    <t>316/13,06,2023</t>
  </si>
  <si>
    <t>287/09,06,2023</t>
  </si>
  <si>
    <t>293/12,06,2023</t>
  </si>
  <si>
    <t>340/12,06,2023</t>
  </si>
  <si>
    <t>338/12,06,2023</t>
  </si>
  <si>
    <t>662/09,06,2023</t>
  </si>
  <si>
    <t>268/09,06,2023</t>
  </si>
  <si>
    <t>329/08,06,2023</t>
  </si>
  <si>
    <t>281/12,06,2023</t>
  </si>
  <si>
    <t>291/06,06,2023</t>
  </si>
  <si>
    <t>265/08,06,2023</t>
  </si>
  <si>
    <t>136/14,06,2023</t>
  </si>
  <si>
    <t>Tutu Lidia</t>
  </si>
  <si>
    <t>649/14,06,2023</t>
  </si>
  <si>
    <t>650/14,06,2023</t>
  </si>
  <si>
    <t>648/14,06,2023</t>
  </si>
  <si>
    <t>160/08.06.2023</t>
  </si>
  <si>
    <t>309/13.06.2023</t>
  </si>
  <si>
    <t>1156/09.06.2023</t>
  </si>
  <si>
    <t>1153/09.06.2023</t>
  </si>
  <si>
    <t>1155/09.06.2023</t>
  </si>
  <si>
    <t>315/08.06.2023</t>
  </si>
  <si>
    <t>358/08.06.2023</t>
  </si>
  <si>
    <t>360/13.06.2023</t>
  </si>
  <si>
    <t>243/08.06.2023</t>
  </si>
  <si>
    <t>153/07.06.2023</t>
  </si>
  <si>
    <t>22/12.06.2023</t>
  </si>
  <si>
    <t>171/13.06.2023</t>
  </si>
  <si>
    <t>286/08.06.2023</t>
  </si>
  <si>
    <t>270/08.06.2023</t>
  </si>
  <si>
    <t>458/08.06.2023</t>
  </si>
  <si>
    <t>299/06.06.2023</t>
  </si>
  <si>
    <t>200/08.06.2023</t>
  </si>
  <si>
    <t>271/07.06.2023</t>
  </si>
  <si>
    <t>308/08.06.2023</t>
  </si>
  <si>
    <t>282/06.06.2023</t>
  </si>
  <si>
    <t>1926/12.06.2023</t>
  </si>
  <si>
    <t>1919/12.06.2023</t>
  </si>
  <si>
    <t>1925/12.06.2023</t>
  </si>
  <si>
    <t>1924/12.06.2023</t>
  </si>
  <si>
    <t>1923/12.06.2023</t>
  </si>
  <si>
    <t>1921/12.06.2023</t>
  </si>
  <si>
    <t>1920/12.06.2023</t>
  </si>
  <si>
    <t>276/12.06.2023</t>
  </si>
  <si>
    <t>200805/09.06.2023</t>
  </si>
  <si>
    <t>200802/09.06.2023</t>
  </si>
  <si>
    <t>200804/09.06.2023</t>
  </si>
  <si>
    <t>200803/09.06.2023</t>
  </si>
  <si>
    <t>200801/09.06.2023</t>
  </si>
  <si>
    <t>200806/09.06.2023</t>
  </si>
  <si>
    <t>338/08.06.2023</t>
  </si>
  <si>
    <t>336/08.06.2023</t>
  </si>
  <si>
    <t>1411/09.06.2023</t>
  </si>
  <si>
    <t>295/08.06.2023</t>
  </si>
  <si>
    <t>531/07.06.2023</t>
  </si>
  <si>
    <t>435/08.06.2023</t>
  </si>
  <si>
    <t>434/08.06.2023</t>
  </si>
  <si>
    <t>652/13.06.2023</t>
  </si>
  <si>
    <t>653/13.06.2023</t>
  </si>
  <si>
    <t>655/13.06.2023</t>
  </si>
  <si>
    <t>654/13,06,2023</t>
  </si>
  <si>
    <t>284/14.06.2023</t>
  </si>
  <si>
    <t>302/14,06,2023</t>
  </si>
  <si>
    <t>851/14,06,2023</t>
  </si>
  <si>
    <t>848/14,06,2023</t>
  </si>
  <si>
    <t>850/14,06,2023</t>
  </si>
  <si>
    <t>847/14,06,2023</t>
  </si>
  <si>
    <t>336/14,06,2023</t>
  </si>
  <si>
    <t>341/14,06,2023</t>
  </si>
  <si>
    <t>212/13.06.2023</t>
  </si>
  <si>
    <t>32/14.06.2023</t>
  </si>
  <si>
    <t>303/08.06.2023</t>
  </si>
  <si>
    <t>724/12.06.2023</t>
  </si>
  <si>
    <t>725/12.06.2023</t>
  </si>
  <si>
    <t>726/12.06.2023</t>
  </si>
  <si>
    <t>727/12.06.2023</t>
  </si>
  <si>
    <t>372/09,06,2023</t>
  </si>
  <si>
    <t>373/09,06,2023</t>
  </si>
  <si>
    <t>277/16,06,2023</t>
  </si>
  <si>
    <t>295/16,06,2023</t>
  </si>
  <si>
    <t>015571/19,06,2023</t>
  </si>
  <si>
    <t>2248/19.06.2023</t>
  </si>
  <si>
    <t>248/20.06.2023</t>
  </si>
  <si>
    <t>286/20.06.2023</t>
  </si>
  <si>
    <t>15/21.06.2023</t>
  </si>
  <si>
    <t>TEREBESTI</t>
  </si>
  <si>
    <t>290/12.07.2023</t>
  </si>
  <si>
    <t>661/06.07.2023</t>
  </si>
  <si>
    <t>660/06.07.2023</t>
  </si>
  <si>
    <t>659/06.07.2023</t>
  </si>
  <si>
    <t>455/06.07.2023</t>
  </si>
  <si>
    <t>247/06.07.2023</t>
  </si>
  <si>
    <t>306/05.07.2023</t>
  </si>
  <si>
    <t>365/06.07.2023</t>
  </si>
  <si>
    <t>36/11.07.2023</t>
  </si>
  <si>
    <t>278/11.07.2023</t>
  </si>
  <si>
    <t>1167/06.07.2023</t>
  </si>
  <si>
    <t>1165/06.07.2023</t>
  </si>
  <si>
    <t>1166/06.07.2023</t>
  </si>
  <si>
    <t>310/06.07.2023</t>
  </si>
  <si>
    <t>1932/10.07.2023</t>
  </si>
  <si>
    <t>1930/10.07.2023</t>
  </si>
  <si>
    <t>1934/10.07.2023</t>
  </si>
  <si>
    <t>1937/10.07.2023</t>
  </si>
  <si>
    <t>1939/10.07.2023</t>
  </si>
  <si>
    <t>1938/10.07.2023</t>
  </si>
  <si>
    <t>414/12.07.2023</t>
  </si>
  <si>
    <t>657/06.07.2023</t>
  </si>
  <si>
    <t>17/07.07.2023</t>
  </si>
  <si>
    <t>532/04.07.2023</t>
  </si>
  <si>
    <t>311/06.07.2023</t>
  </si>
  <si>
    <t>340/06.07.2023</t>
  </si>
  <si>
    <t>342/06.07.2023</t>
  </si>
  <si>
    <t>284/05.07.2023</t>
  </si>
  <si>
    <t>317/03.07.2023</t>
  </si>
  <si>
    <t>200822/07.07.2023</t>
  </si>
  <si>
    <t>200827/07.07.2023</t>
  </si>
  <si>
    <t>200823/07.07.2023</t>
  </si>
  <si>
    <t>200824/07.07.2023</t>
  </si>
  <si>
    <t>200825/07.07.2023</t>
  </si>
  <si>
    <t>200826/07.07.2023</t>
  </si>
  <si>
    <t>201/05.07.2023</t>
  </si>
  <si>
    <t>273/04.07.2023</t>
  </si>
  <si>
    <t>302/05.07.2023</t>
  </si>
  <si>
    <t>299/13.07.2023</t>
  </si>
  <si>
    <t>173/13.07.2023</t>
  </si>
  <si>
    <t>286/04.07.2023</t>
  </si>
  <si>
    <t>731/07.07.2023</t>
  </si>
  <si>
    <t>732/07.07.2023</t>
  </si>
  <si>
    <t>733/07.07.2023</t>
  </si>
  <si>
    <t>290/05.07.2023</t>
  </si>
  <si>
    <t>Permanenta Iunie 2023</t>
  </si>
  <si>
    <t>305/06,07,2023</t>
  </si>
  <si>
    <t>340/13,07,2023</t>
  </si>
  <si>
    <t>206/14,07,2023</t>
  </si>
  <si>
    <t>322/14,07,2023</t>
  </si>
  <si>
    <t>668/05,07,2023</t>
  </si>
  <si>
    <t>376/07,07,2023</t>
  </si>
  <si>
    <t>297/07,07,2023</t>
  </si>
  <si>
    <t>275/14,07,2023</t>
  </si>
  <si>
    <t>285/14,07,2023</t>
  </si>
  <si>
    <t>240/11,07,2023</t>
  </si>
  <si>
    <t>365/07,07,2023</t>
  </si>
  <si>
    <t>31/06,07,2023</t>
  </si>
  <si>
    <t>244/11,07,2023</t>
  </si>
  <si>
    <t>293/04,07,2023</t>
  </si>
  <si>
    <t>305/14,07,2023</t>
  </si>
  <si>
    <t>225/06,07,2023</t>
  </si>
  <si>
    <t>297/10,07,2023</t>
  </si>
  <si>
    <t>294/05,07,2023</t>
  </si>
  <si>
    <t>377/07,07,2023</t>
  </si>
  <si>
    <t>655/06,07,2023</t>
  </si>
  <si>
    <t>654/06,07,2023</t>
  </si>
  <si>
    <t>656/06,07,2023</t>
  </si>
  <si>
    <t>271/06,07,2023</t>
  </si>
  <si>
    <t>1441/07,07,2023</t>
  </si>
  <si>
    <t>1440/07,07,2023</t>
  </si>
  <si>
    <t>1436/07,07,2023</t>
  </si>
  <si>
    <t>334/07,07,2023</t>
  </si>
  <si>
    <t>335/07,07,2023</t>
  </si>
  <si>
    <t>290/06,07,2023</t>
  </si>
  <si>
    <t>306/07,07,2023</t>
  </si>
  <si>
    <t>858/10,07,2023</t>
  </si>
  <si>
    <t>859/10,07,2023</t>
  </si>
  <si>
    <t>856/10,07,2023</t>
  </si>
  <si>
    <t>857/10,07,2023</t>
  </si>
  <si>
    <t>332/06,07,2023</t>
  </si>
  <si>
    <t>336/07,07,2023</t>
  </si>
  <si>
    <t>348/12,07,2023</t>
  </si>
  <si>
    <t>347/12,07,2023</t>
  </si>
  <si>
    <t>349/12,07,2023</t>
  </si>
  <si>
    <t>307/13.07.2023</t>
  </si>
  <si>
    <t>1444/18.07.2023</t>
  </si>
  <si>
    <t>1940/10.07.2023</t>
  </si>
  <si>
    <t>438/14.07.2023</t>
  </si>
  <si>
    <t>437/14.07.2023</t>
  </si>
  <si>
    <t>1414/14.07.2023</t>
  </si>
  <si>
    <t>2250/14.07.2023</t>
  </si>
  <si>
    <t>25/06.07.2023</t>
  </si>
  <si>
    <t>162/11.07.2023</t>
  </si>
  <si>
    <t>736/07,07,2023</t>
  </si>
  <si>
    <t>274/05,07,2023</t>
  </si>
  <si>
    <t>282/14,07,2023</t>
  </si>
  <si>
    <t>364/22.07.2023</t>
  </si>
  <si>
    <t>252/26.07.2023</t>
  </si>
  <si>
    <t>Permanenta Iulie 2023</t>
  </si>
  <si>
    <t>Permanenta August 2023</t>
  </si>
  <si>
    <t>19/02.08.2023</t>
  </si>
  <si>
    <t>200846/07.08.2023</t>
  </si>
  <si>
    <t>200847/07.08.2023</t>
  </si>
  <si>
    <t>200848/07.08.2023</t>
  </si>
  <si>
    <t>200849/07.08.2023</t>
  </si>
  <si>
    <t>200850/07.08.2023</t>
  </si>
  <si>
    <t>200851/07.08.2023</t>
  </si>
  <si>
    <t>1418/03.08.2023</t>
  </si>
  <si>
    <t>534/02.08.2023</t>
  </si>
  <si>
    <t>1171/03.08.2023</t>
  </si>
  <si>
    <t>1172/03.08.2023</t>
  </si>
  <si>
    <t>1173/03.08.2023</t>
  </si>
  <si>
    <t>344/04.08.2023</t>
  </si>
  <si>
    <t>346/04.08.2023</t>
  </si>
  <si>
    <t>313/03.08.2023</t>
  </si>
  <si>
    <t>1942/03.08.2023</t>
  </si>
  <si>
    <t>1944/03.08.2023</t>
  </si>
  <si>
    <t>1946/03.08.2023</t>
  </si>
  <si>
    <t>1948/03.08.2023</t>
  </si>
  <si>
    <t>1949/03.08.2023</t>
  </si>
  <si>
    <t>1950/03.08.2023</t>
  </si>
  <si>
    <t>1951/03.08.2023</t>
  </si>
  <si>
    <t>294/04.08.2023</t>
  </si>
  <si>
    <t>287/01.08.2023</t>
  </si>
  <si>
    <t>320/03.08.2023</t>
  </si>
  <si>
    <t>205/03.08.2023</t>
  </si>
  <si>
    <t>275/02.08.2023</t>
  </si>
  <si>
    <t>303/02.08.2023</t>
  </si>
  <si>
    <t>292/02.08.2023</t>
  </si>
  <si>
    <t>276/02.08.2023</t>
  </si>
  <si>
    <t>175/07.08.2023</t>
  </si>
  <si>
    <t>28/03.08.2023</t>
  </si>
  <si>
    <t>457/30.08.2023</t>
  </si>
  <si>
    <t>251/01.08.2023</t>
  </si>
  <si>
    <t>667/02.08.2023</t>
  </si>
  <si>
    <t>670/02.08.2023</t>
  </si>
  <si>
    <t>666/02.08.2023</t>
  </si>
  <si>
    <t>669/02.08.2023</t>
  </si>
  <si>
    <t>280/08.08.2023</t>
  </si>
  <si>
    <t>308/01.08.2023</t>
  </si>
  <si>
    <t>416/02.08.2023</t>
  </si>
  <si>
    <t>442/04.08.2023</t>
  </si>
  <si>
    <t>441/04.08.2023</t>
  </si>
  <si>
    <t>368/03.08.2023</t>
  </si>
  <si>
    <t>367/04.08.2023</t>
  </si>
  <si>
    <t>748/03.08.2023</t>
  </si>
  <si>
    <t>749/03.08.2023</t>
  </si>
  <si>
    <t>751/03.08.2023</t>
  </si>
  <si>
    <t>752/03.08.2023</t>
  </si>
  <si>
    <t>255/02.08.2023</t>
  </si>
  <si>
    <t>38/04.08.2023</t>
  </si>
  <si>
    <t>288/08.08.2023</t>
  </si>
  <si>
    <t>252/01,08,2023</t>
  </si>
  <si>
    <t>670/01,08,2023</t>
  </si>
  <si>
    <t>1458/08,08,2023</t>
  </si>
  <si>
    <t>291/08,08,2023</t>
  </si>
  <si>
    <t>344/04,08,2023</t>
  </si>
  <si>
    <t>352/03,08,2023</t>
  </si>
  <si>
    <t>351/03,08,2023</t>
  </si>
  <si>
    <t>353/03,08,2023</t>
  </si>
  <si>
    <t>274/03,08,2023</t>
  </si>
  <si>
    <t>294/03,08,2023</t>
  </si>
  <si>
    <t>334/03,08,2023</t>
  </si>
  <si>
    <t>285/03,08,2023</t>
  </si>
  <si>
    <t>661/03,08,2023</t>
  </si>
  <si>
    <t>660/03,08,2023</t>
  </si>
  <si>
    <t>300/07,08,2023</t>
  </si>
  <si>
    <t>243/02,08,2023</t>
  </si>
  <si>
    <t>310/02,08,2023</t>
  </si>
  <si>
    <t>309/02,08,2023</t>
  </si>
  <si>
    <t>35/03,08,2023</t>
  </si>
  <si>
    <t>871/03,08,2023</t>
  </si>
  <si>
    <t>869/03,08,2023</t>
  </si>
  <si>
    <t>870/03,08,2023</t>
  </si>
  <si>
    <t>868/03,08,2023</t>
  </si>
  <si>
    <t>311/02,08,2023</t>
  </si>
  <si>
    <t>229/02,08,2023</t>
  </si>
  <si>
    <t>208/02,08,2023</t>
  </si>
  <si>
    <t>339/03,08,2023</t>
  </si>
  <si>
    <t>340/03,08,2023</t>
  </si>
  <si>
    <t>338/03,08,2023</t>
  </si>
  <si>
    <t>1453/07,08,2023</t>
  </si>
  <si>
    <t>1452/07,08,2023</t>
  </si>
  <si>
    <t>1446/07,08,2023</t>
  </si>
  <si>
    <t>379/03,08,2023</t>
  </si>
  <si>
    <t>381/03,08,2023</t>
  </si>
  <si>
    <t>367/02,08,2023</t>
  </si>
  <si>
    <t>299/03,08,2023</t>
  </si>
  <si>
    <t>307/01,08,2023</t>
  </si>
  <si>
    <t>295/01,08,2023</t>
  </si>
  <si>
    <t>325/02,08,2023</t>
  </si>
  <si>
    <t>298/02,08,2023</t>
  </si>
  <si>
    <t>277/01,08,2023</t>
  </si>
  <si>
    <t>167/09.08.2023</t>
  </si>
  <si>
    <t>663/09,08,2023</t>
  </si>
  <si>
    <t>314/11.08.2023</t>
  </si>
  <si>
    <t>2253/11.08.2023</t>
  </si>
  <si>
    <t>Nr.____________/___________________________</t>
  </si>
  <si>
    <t>339/07,09,2023</t>
  </si>
  <si>
    <t>40/07,09,2023</t>
  </si>
  <si>
    <t>302/08,09,2023</t>
  </si>
  <si>
    <t>311/08,09,2023</t>
  </si>
  <si>
    <t>349/07,09,2023</t>
  </si>
  <si>
    <t>298/08,09,2023</t>
  </si>
  <si>
    <t>277/07,09,2023</t>
  </si>
  <si>
    <t>668/06,09,2023</t>
  </si>
  <si>
    <t>671/06,09,2023</t>
  </si>
  <si>
    <t>670/06,09,2023</t>
  </si>
  <si>
    <t>292/07,09,2023</t>
  </si>
  <si>
    <t>214/06,09,2023</t>
  </si>
  <si>
    <t>303/07,09,2023</t>
  </si>
  <si>
    <t>314/07,09,2023</t>
  </si>
  <si>
    <t>232/04,09,2023</t>
  </si>
  <si>
    <t>345/06,09,2023</t>
  </si>
  <si>
    <t>344/06,09,2023</t>
  </si>
  <si>
    <t>343/06,09,2023</t>
  </si>
  <si>
    <t>393/05,09,2023</t>
  </si>
  <si>
    <t>390/05,09,2023</t>
  </si>
  <si>
    <t>312/06,09,2023</t>
  </si>
  <si>
    <t>881/06,09,2023</t>
  </si>
  <si>
    <t>888/06,09,2023</t>
  </si>
  <si>
    <t>882/06,09,2023</t>
  </si>
  <si>
    <t>679/05,09,2023</t>
  </si>
  <si>
    <t>258/05,09,2023</t>
  </si>
  <si>
    <t>314/04,09,2023</t>
  </si>
  <si>
    <t>315/04,09,2023</t>
  </si>
  <si>
    <t>1468/05,09,2023</t>
  </si>
  <si>
    <t>1464/05,09,2023</t>
  </si>
  <si>
    <t>1462/05,09,2023</t>
  </si>
  <si>
    <t>1472/05,09,2023</t>
  </si>
  <si>
    <t>373/05,09,2023</t>
  </si>
  <si>
    <t>359/05,09,2023</t>
  </si>
  <si>
    <t>357/05,09,2023</t>
  </si>
  <si>
    <t>292/01,09,2023</t>
  </si>
  <si>
    <t>281/01,09,2023</t>
  </si>
  <si>
    <t>358/05,09,2023</t>
  </si>
  <si>
    <t>301/01,09,2023</t>
  </si>
  <si>
    <t>889/06,09,2023</t>
  </si>
  <si>
    <t>296/08.09.2023</t>
  </si>
  <si>
    <t>373/12.09.2023</t>
  </si>
  <si>
    <t>260/12.09.2023</t>
  </si>
  <si>
    <t>449/06.09.2023</t>
  </si>
  <si>
    <t>448/06.09.2023</t>
  </si>
  <si>
    <t>322/11.09.2023</t>
  </si>
  <si>
    <t>316/08.09.2023</t>
  </si>
  <si>
    <t>290/06.09.2023</t>
  </si>
  <si>
    <t>279/05.09.2023</t>
  </si>
  <si>
    <t>538/04.09.2023</t>
  </si>
  <si>
    <t>470/01.09.2023</t>
  </si>
  <si>
    <t>22/06.09.2023</t>
  </si>
  <si>
    <t>352/06.09.2023</t>
  </si>
  <si>
    <t>350/06.09.2023</t>
  </si>
  <si>
    <t>316/06.09.2023</t>
  </si>
  <si>
    <t>210/05.09.2023</t>
  </si>
  <si>
    <t>307/05.09.2023</t>
  </si>
  <si>
    <t>34/05.09.2023</t>
  </si>
  <si>
    <t>460/04.09.2023</t>
  </si>
  <si>
    <t>258/05.09.2023</t>
  </si>
  <si>
    <t>291/06.09.2023</t>
  </si>
  <si>
    <t>311/05.09.2023</t>
  </si>
  <si>
    <t>419/05.09.2023</t>
  </si>
  <si>
    <t>371/05.09.2023</t>
  </si>
  <si>
    <t>678/05.09.2023</t>
  </si>
  <si>
    <t>679/05.09.2023</t>
  </si>
  <si>
    <t>680/05.09.2023</t>
  </si>
  <si>
    <t>681/05.09.2023</t>
  </si>
  <si>
    <t>200880/07.09.2023</t>
  </si>
  <si>
    <t>200881/07.09.2023</t>
  </si>
  <si>
    <t>200879/07.09.2023</t>
  </si>
  <si>
    <t>200882/07.09.2023</t>
  </si>
  <si>
    <t>200883/07.09.2023</t>
  </si>
  <si>
    <t>200884/07.09.2023</t>
  </si>
  <si>
    <t>200885/07.09.2023</t>
  </si>
  <si>
    <t>178/07.09.2023</t>
  </si>
  <si>
    <t>1423/07.09.2023</t>
  </si>
  <si>
    <t>48/05.09.2023</t>
  </si>
  <si>
    <t>283/08.09.2023</t>
  </si>
  <si>
    <t>1180/07.09.2023</t>
  </si>
  <si>
    <t>1182/07.09.2023</t>
  </si>
  <si>
    <t>1181/07.09.2023</t>
  </si>
  <si>
    <t>761/08.09.2023</t>
  </si>
  <si>
    <t>763/08.09.2023</t>
  </si>
  <si>
    <t>764/08.09.2023</t>
  </si>
  <si>
    <t>1958/09.09.2023</t>
  </si>
  <si>
    <t>1963/09.09.2023</t>
  </si>
  <si>
    <t>1961/09.09.2023</t>
  </si>
  <si>
    <t>1969/09.09.2023</t>
  </si>
  <si>
    <t>1967/09.09.2023</t>
  </si>
  <si>
    <t>1968/09.09.2023</t>
  </si>
  <si>
    <t>1965/09.09.2023</t>
  </si>
  <si>
    <t>245/12,09,2023</t>
  </si>
  <si>
    <t>280/08.09.2023</t>
  </si>
  <si>
    <t>2257/13.09.2023</t>
  </si>
  <si>
    <t>303/13.09.2023</t>
  </si>
  <si>
    <t>172/11.09.2023</t>
  </si>
  <si>
    <t>297/01,09,2023</t>
  </si>
  <si>
    <t>340/14,09,2023</t>
  </si>
  <si>
    <t xml:space="preserve">Venitul cabinetului de medicina de familie pentru serviciile efectuate </t>
  </si>
  <si>
    <t>286/10,03,2023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</si>
</sst>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 tint="0.34999001026153564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 vertical="center" wrapText="1"/>
    </xf>
    <xf numFmtId="0" fontId="48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48" fillId="0" borderId="22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0" borderId="15" xfId="0" applyFont="1" applyFill="1" applyBorder="1" applyAlignment="1" quotePrefix="1">
      <alignment horizontal="center" vertical="center" wrapText="1"/>
    </xf>
    <xf numFmtId="0" fontId="49" fillId="0" borderId="0" xfId="0" applyFont="1" applyFill="1" applyAlignment="1" quotePrefix="1">
      <alignment horizontal="center"/>
    </xf>
    <xf numFmtId="0" fontId="2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 quotePrefix="1">
      <alignment horizontal="left"/>
    </xf>
    <xf numFmtId="0" fontId="54" fillId="0" borderId="10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left"/>
    </xf>
    <xf numFmtId="0" fontId="50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54" fillId="33" borderId="0" xfId="0" applyNumberFormat="1" applyFont="1" applyFill="1" applyAlignment="1">
      <alignment horizontal="center"/>
    </xf>
    <xf numFmtId="0" fontId="49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48" fillId="33" borderId="22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quotePrefix="1">
      <alignment horizontal="left"/>
    </xf>
    <xf numFmtId="0" fontId="48" fillId="33" borderId="13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/>
    </xf>
    <xf numFmtId="0" fontId="48" fillId="33" borderId="19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2" fillId="33" borderId="2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" fillId="0" borderId="12" xfId="0" applyFont="1" applyFill="1" applyBorder="1" applyAlignment="1" quotePrefix="1">
      <alignment horizontal="center"/>
    </xf>
    <xf numFmtId="4" fontId="48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left"/>
    </xf>
    <xf numFmtId="0" fontId="3" fillId="0" borderId="10" xfId="0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 quotePrefix="1">
      <alignment horizontal="center"/>
    </xf>
    <xf numFmtId="3" fontId="3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26" xfId="0" applyFont="1" applyFill="1" applyBorder="1" applyAlignment="1" quotePrefix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0" fontId="2" fillId="0" borderId="25" xfId="0" applyFont="1" applyFill="1" applyBorder="1" applyAlignment="1" quotePrefix="1">
      <alignment horizontal="left"/>
    </xf>
    <xf numFmtId="4" fontId="3" fillId="0" borderId="33" xfId="0" applyNumberFormat="1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4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" fillId="33" borderId="31" xfId="0" applyFont="1" applyFill="1" applyBorder="1" applyAlignment="1">
      <alignment horizontal="center"/>
    </xf>
    <xf numFmtId="0" fontId="2" fillId="33" borderId="26" xfId="0" applyFont="1" applyFill="1" applyBorder="1" applyAlignment="1" quotePrefix="1">
      <alignment horizontal="left"/>
    </xf>
    <xf numFmtId="0" fontId="2" fillId="0" borderId="26" xfId="0" applyFont="1" applyFill="1" applyBorder="1" applyAlignment="1" quotePrefix="1">
      <alignment horizontal="left"/>
    </xf>
    <xf numFmtId="0" fontId="29" fillId="0" borderId="16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51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55" fillId="33" borderId="13" xfId="0" applyFont="1" applyFill="1" applyBorder="1" applyAlignment="1" quotePrefix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 quotePrefix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31" xfId="0" applyBorder="1" applyAlignment="1">
      <alignment wrapText="1"/>
    </xf>
    <xf numFmtId="0" fontId="30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2" fillId="0" borderId="26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3">
      <selection activeCell="E6" sqref="E6:E13"/>
    </sheetView>
  </sheetViews>
  <sheetFormatPr defaultColWidth="9.140625" defaultRowHeight="15"/>
  <cols>
    <col min="1" max="1" width="3.28125" style="78" customWidth="1"/>
    <col min="2" max="2" width="15.7109375" style="78" customWidth="1"/>
    <col min="3" max="3" width="19.28125" style="78" customWidth="1"/>
    <col min="4" max="4" width="9.140625" style="78" customWidth="1"/>
    <col min="5" max="5" width="16.8515625" style="135" customWidth="1"/>
    <col min="6" max="6" width="4.57421875" style="136" hidden="1" customWidth="1"/>
    <col min="7" max="7" width="4.00390625" style="136" hidden="1" customWidth="1"/>
    <col min="8" max="8" width="5.28125" style="136" hidden="1" customWidth="1"/>
    <col min="9" max="9" width="7.57421875" style="136" hidden="1" customWidth="1"/>
    <col min="10" max="10" width="11.57421875" style="136" hidden="1" customWidth="1"/>
    <col min="11" max="11" width="11.421875" style="136" hidden="1" customWidth="1"/>
    <col min="12" max="12" width="12.140625" style="136" hidden="1" customWidth="1"/>
    <col min="13" max="13" width="12.57421875" style="136" hidden="1" customWidth="1"/>
    <col min="14" max="14" width="11.8515625" style="136" hidden="1" customWidth="1"/>
    <col min="15" max="15" width="11.00390625" style="136" hidden="1" customWidth="1"/>
    <col min="16" max="16" width="11.00390625" style="136" customWidth="1"/>
    <col min="17" max="16384" width="9.140625" style="78" customWidth="1"/>
  </cols>
  <sheetData>
    <row r="1" ht="12.75">
      <c r="A1" s="78" t="s">
        <v>256</v>
      </c>
    </row>
    <row r="2" spans="3:14" ht="19.5" customHeight="1">
      <c r="C2" s="332" t="s">
        <v>146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6" ht="23.25" customHeight="1">
      <c r="A3" s="324" t="s">
        <v>0</v>
      </c>
      <c r="B3" s="324" t="s">
        <v>1</v>
      </c>
      <c r="C3" s="324" t="s">
        <v>2</v>
      </c>
      <c r="D3" s="324" t="s">
        <v>3</v>
      </c>
      <c r="E3" s="324" t="s">
        <v>4</v>
      </c>
      <c r="F3" s="329" t="s">
        <v>5</v>
      </c>
      <c r="G3" s="329"/>
      <c r="H3" s="329" t="s">
        <v>6</v>
      </c>
      <c r="I3" s="329"/>
      <c r="J3" s="329" t="s">
        <v>7</v>
      </c>
      <c r="K3" s="329" t="s">
        <v>8</v>
      </c>
      <c r="L3" s="329" t="s">
        <v>9</v>
      </c>
      <c r="M3" s="329" t="s">
        <v>10</v>
      </c>
      <c r="N3" s="329" t="s">
        <v>11</v>
      </c>
      <c r="O3" s="329" t="s">
        <v>12</v>
      </c>
      <c r="P3" s="329" t="s">
        <v>965</v>
      </c>
    </row>
    <row r="4" spans="1:16" ht="23.25" customHeight="1">
      <c r="A4" s="325"/>
      <c r="B4" s="327"/>
      <c r="C4" s="327"/>
      <c r="D4" s="327"/>
      <c r="E4" s="327"/>
      <c r="F4" s="137" t="s">
        <v>13</v>
      </c>
      <c r="G4" s="137" t="s">
        <v>14</v>
      </c>
      <c r="H4" s="137" t="s">
        <v>13</v>
      </c>
      <c r="I4" s="137" t="s">
        <v>14</v>
      </c>
      <c r="J4" s="333"/>
      <c r="K4" s="333"/>
      <c r="L4" s="333"/>
      <c r="M4" s="333"/>
      <c r="N4" s="333"/>
      <c r="O4" s="333"/>
      <c r="P4" s="333"/>
    </row>
    <row r="5" spans="1:16" ht="39.75" customHeight="1">
      <c r="A5" s="326"/>
      <c r="B5" s="328"/>
      <c r="C5" s="328"/>
      <c r="D5" s="328"/>
      <c r="E5" s="328"/>
      <c r="F5" s="138" t="s">
        <v>15</v>
      </c>
      <c r="G5" s="138" t="s">
        <v>15</v>
      </c>
      <c r="H5" s="130">
        <v>40</v>
      </c>
      <c r="I5" s="139" t="s">
        <v>16</v>
      </c>
      <c r="J5" s="333"/>
      <c r="K5" s="333"/>
      <c r="L5" s="333"/>
      <c r="M5" s="333"/>
      <c r="N5" s="333"/>
      <c r="O5" s="333"/>
      <c r="P5" s="333"/>
    </row>
    <row r="6" spans="1:16" ht="12.75">
      <c r="A6" s="3" t="s">
        <v>17</v>
      </c>
      <c r="B6" s="140" t="s">
        <v>18</v>
      </c>
      <c r="C6" s="3" t="s">
        <v>19</v>
      </c>
      <c r="D6" s="3" t="s">
        <v>20</v>
      </c>
      <c r="E6" s="141"/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</row>
    <row r="7" spans="1:16" ht="12.75">
      <c r="A7" s="142">
        <v>1</v>
      </c>
      <c r="B7" s="139" t="s">
        <v>32</v>
      </c>
      <c r="C7" s="1" t="s">
        <v>33</v>
      </c>
      <c r="D7" s="1">
        <v>30255480</v>
      </c>
      <c r="E7" s="143" t="s">
        <v>158</v>
      </c>
      <c r="F7" s="144">
        <v>144</v>
      </c>
      <c r="G7" s="145">
        <f aca="true" t="shared" si="0" ref="G7:G12">F7</f>
        <v>144</v>
      </c>
      <c r="H7" s="130">
        <v>40</v>
      </c>
      <c r="I7" s="130">
        <v>22.5</v>
      </c>
      <c r="J7" s="131">
        <f aca="true" t="shared" si="1" ref="J7:K12">F7*H7</f>
        <v>5760</v>
      </c>
      <c r="K7" s="146">
        <f t="shared" si="1"/>
        <v>3240</v>
      </c>
      <c r="L7" s="131">
        <f aca="true" t="shared" si="2" ref="L7:L12">G7*20</f>
        <v>2880</v>
      </c>
      <c r="M7" s="131">
        <f>J7*15%</f>
        <v>864</v>
      </c>
      <c r="N7" s="131"/>
      <c r="O7" s="131"/>
      <c r="P7" s="131">
        <f aca="true" t="shared" si="3" ref="P7:P12">J7+K7+L7+M7+N7-O7</f>
        <v>12744</v>
      </c>
    </row>
    <row r="8" spans="1:16" ht="12.75">
      <c r="A8" s="126"/>
      <c r="B8" s="127"/>
      <c r="C8" s="128" t="s">
        <v>35</v>
      </c>
      <c r="D8" s="2">
        <v>36242617</v>
      </c>
      <c r="E8" s="129" t="s">
        <v>159</v>
      </c>
      <c r="F8" s="144">
        <v>108</v>
      </c>
      <c r="G8" s="145">
        <f>F8</f>
        <v>108</v>
      </c>
      <c r="H8" s="130">
        <v>40</v>
      </c>
      <c r="I8" s="130">
        <v>22.5</v>
      </c>
      <c r="J8" s="131">
        <f aca="true" t="shared" si="4" ref="J8:K10">F8*H8</f>
        <v>4320</v>
      </c>
      <c r="K8" s="131">
        <f t="shared" si="4"/>
        <v>2430</v>
      </c>
      <c r="L8" s="131">
        <f>G8*20</f>
        <v>2160</v>
      </c>
      <c r="M8" s="131">
        <v>0</v>
      </c>
      <c r="N8" s="131"/>
      <c r="O8" s="131"/>
      <c r="P8" s="131">
        <f>J8+K8+L8+M8+N8-O8</f>
        <v>8910</v>
      </c>
    </row>
    <row r="9" spans="1:16" ht="12.75">
      <c r="A9" s="126"/>
      <c r="B9" s="127"/>
      <c r="C9" s="128" t="s">
        <v>36</v>
      </c>
      <c r="D9" s="2">
        <v>24946791</v>
      </c>
      <c r="E9" s="129" t="s">
        <v>160</v>
      </c>
      <c r="F9" s="144">
        <v>12</v>
      </c>
      <c r="G9" s="145">
        <f>F9</f>
        <v>12</v>
      </c>
      <c r="H9" s="130">
        <v>40</v>
      </c>
      <c r="I9" s="130">
        <v>22.5</v>
      </c>
      <c r="J9" s="131">
        <f t="shared" si="4"/>
        <v>480</v>
      </c>
      <c r="K9" s="131">
        <f t="shared" si="4"/>
        <v>270</v>
      </c>
      <c r="L9" s="131">
        <f>G9*20</f>
        <v>240</v>
      </c>
      <c r="M9" s="131">
        <v>0</v>
      </c>
      <c r="N9" s="131"/>
      <c r="O9" s="131"/>
      <c r="P9" s="131">
        <f>J9+K9+L9+M9+N9-O9</f>
        <v>990</v>
      </c>
    </row>
    <row r="10" spans="1:16" ht="12.75">
      <c r="A10" s="147"/>
      <c r="B10" s="148"/>
      <c r="C10" s="128" t="s">
        <v>91</v>
      </c>
      <c r="D10" s="2">
        <v>19468348</v>
      </c>
      <c r="E10" s="129" t="s">
        <v>214</v>
      </c>
      <c r="F10" s="144">
        <v>104</v>
      </c>
      <c r="G10" s="145">
        <f t="shared" si="0"/>
        <v>104</v>
      </c>
      <c r="H10" s="130">
        <v>40</v>
      </c>
      <c r="I10" s="130">
        <v>22.5</v>
      </c>
      <c r="J10" s="131">
        <f t="shared" si="4"/>
        <v>4160</v>
      </c>
      <c r="K10" s="131">
        <f t="shared" si="4"/>
        <v>2340</v>
      </c>
      <c r="L10" s="131">
        <f t="shared" si="2"/>
        <v>2080</v>
      </c>
      <c r="M10" s="131">
        <v>0</v>
      </c>
      <c r="N10" s="131"/>
      <c r="O10" s="131"/>
      <c r="P10" s="131">
        <f t="shared" si="3"/>
        <v>8580</v>
      </c>
    </row>
    <row r="11" spans="1:16" ht="12.75">
      <c r="A11" s="126"/>
      <c r="B11" s="127"/>
      <c r="C11" s="128" t="s">
        <v>34</v>
      </c>
      <c r="D11" s="2">
        <v>19760066</v>
      </c>
      <c r="E11" s="129" t="s">
        <v>212</v>
      </c>
      <c r="F11" s="144">
        <v>48</v>
      </c>
      <c r="G11" s="145">
        <f t="shared" si="0"/>
        <v>48</v>
      </c>
      <c r="H11" s="130">
        <v>40</v>
      </c>
      <c r="I11" s="130">
        <v>22.5</v>
      </c>
      <c r="J11" s="131">
        <f t="shared" si="1"/>
        <v>1920</v>
      </c>
      <c r="K11" s="131">
        <f t="shared" si="1"/>
        <v>1080</v>
      </c>
      <c r="L11" s="131">
        <f t="shared" si="2"/>
        <v>960</v>
      </c>
      <c r="M11" s="131">
        <v>0</v>
      </c>
      <c r="N11" s="131"/>
      <c r="O11" s="131"/>
      <c r="P11" s="131">
        <f t="shared" si="3"/>
        <v>3960</v>
      </c>
    </row>
    <row r="12" spans="1:16" ht="12.75">
      <c r="A12" s="126"/>
      <c r="B12" s="127"/>
      <c r="C12" s="128" t="s">
        <v>129</v>
      </c>
      <c r="D12" s="2">
        <v>19801719</v>
      </c>
      <c r="E12" s="129" t="s">
        <v>250</v>
      </c>
      <c r="F12" s="144">
        <v>52</v>
      </c>
      <c r="G12" s="145">
        <f t="shared" si="0"/>
        <v>52</v>
      </c>
      <c r="H12" s="130">
        <v>40</v>
      </c>
      <c r="I12" s="130">
        <v>22.5</v>
      </c>
      <c r="J12" s="131">
        <f t="shared" si="1"/>
        <v>2080</v>
      </c>
      <c r="K12" s="131">
        <f t="shared" si="1"/>
        <v>1170</v>
      </c>
      <c r="L12" s="131">
        <f t="shared" si="2"/>
        <v>1040</v>
      </c>
      <c r="M12" s="131">
        <v>0</v>
      </c>
      <c r="N12" s="131"/>
      <c r="O12" s="131"/>
      <c r="P12" s="131">
        <f t="shared" si="3"/>
        <v>4290</v>
      </c>
    </row>
    <row r="13" spans="1:16" ht="12.75">
      <c r="A13" s="126"/>
      <c r="B13" s="127"/>
      <c r="C13" s="149" t="s">
        <v>131</v>
      </c>
      <c r="D13" s="9">
        <v>46839664</v>
      </c>
      <c r="E13" s="150" t="s">
        <v>244</v>
      </c>
      <c r="F13" s="151">
        <v>36</v>
      </c>
      <c r="G13" s="145">
        <f>F13</f>
        <v>36</v>
      </c>
      <c r="H13" s="130">
        <v>40</v>
      </c>
      <c r="I13" s="130">
        <v>22.5</v>
      </c>
      <c r="J13" s="131">
        <f>F13*H13</f>
        <v>1440</v>
      </c>
      <c r="K13" s="131">
        <f>G13*I13</f>
        <v>810</v>
      </c>
      <c r="L13" s="131">
        <f>G13*20</f>
        <v>720</v>
      </c>
      <c r="M13" s="131">
        <v>0</v>
      </c>
      <c r="N13" s="131"/>
      <c r="O13" s="131"/>
      <c r="P13" s="131">
        <f>J13+K13+L13+M13+N13-O13</f>
        <v>2970</v>
      </c>
    </row>
    <row r="14" spans="1:16" ht="12.75">
      <c r="A14" s="126"/>
      <c r="B14" s="127"/>
      <c r="C14" s="152" t="s">
        <v>37</v>
      </c>
      <c r="D14" s="86"/>
      <c r="E14" s="86"/>
      <c r="F14" s="153">
        <f>SUM(F7:F13)</f>
        <v>504</v>
      </c>
      <c r="G14" s="154">
        <f>SUM(G7:G13)</f>
        <v>504</v>
      </c>
      <c r="H14" s="153"/>
      <c r="I14" s="153"/>
      <c r="J14" s="155">
        <f aca="true" t="shared" si="5" ref="J14:P14">SUM(J7:J13)</f>
        <v>20160</v>
      </c>
      <c r="K14" s="155">
        <f t="shared" si="5"/>
        <v>11340</v>
      </c>
      <c r="L14" s="155">
        <f t="shared" si="5"/>
        <v>10080</v>
      </c>
      <c r="M14" s="155">
        <f t="shared" si="5"/>
        <v>864</v>
      </c>
      <c r="N14" s="155">
        <f t="shared" si="5"/>
        <v>0</v>
      </c>
      <c r="O14" s="155">
        <f t="shared" si="5"/>
        <v>0</v>
      </c>
      <c r="P14" s="155">
        <f t="shared" si="5"/>
        <v>42444</v>
      </c>
    </row>
    <row r="15" spans="1:16" s="162" customFormat="1" ht="12.75">
      <c r="A15" s="156"/>
      <c r="B15" s="157"/>
      <c r="C15" s="158"/>
      <c r="D15" s="65"/>
      <c r="E15" s="65"/>
      <c r="F15" s="159"/>
      <c r="G15" s="159"/>
      <c r="H15" s="159"/>
      <c r="I15" s="159"/>
      <c r="J15" s="160"/>
      <c r="K15" s="160"/>
      <c r="L15" s="160"/>
      <c r="M15" s="160"/>
      <c r="N15" s="160"/>
      <c r="O15" s="160"/>
      <c r="P15" s="161"/>
    </row>
    <row r="16" spans="1:16" ht="12.75">
      <c r="A16" s="139">
        <v>2</v>
      </c>
      <c r="B16" s="139" t="s">
        <v>38</v>
      </c>
      <c r="C16" s="5" t="s">
        <v>39</v>
      </c>
      <c r="D16" s="5">
        <v>27018310</v>
      </c>
      <c r="E16" s="163" t="s">
        <v>246</v>
      </c>
      <c r="F16" s="164">
        <v>159</v>
      </c>
      <c r="G16" s="164">
        <f aca="true" t="shared" si="6" ref="G16:G23">F16</f>
        <v>159</v>
      </c>
      <c r="H16" s="164">
        <v>40</v>
      </c>
      <c r="I16" s="164">
        <v>22.5</v>
      </c>
      <c r="J16" s="165">
        <f aca="true" t="shared" si="7" ref="J16:K23">F16*H16</f>
        <v>6360</v>
      </c>
      <c r="K16" s="165">
        <f t="shared" si="7"/>
        <v>3577.5</v>
      </c>
      <c r="L16" s="165">
        <f aca="true" t="shared" si="8" ref="L16:L23">G16*20</f>
        <v>3180</v>
      </c>
      <c r="M16" s="165">
        <f>J16*15%</f>
        <v>954</v>
      </c>
      <c r="N16" s="165"/>
      <c r="O16" s="165"/>
      <c r="P16" s="165">
        <f aca="true" t="shared" si="9" ref="P16:P23">J16+K16+L16+M16+N16-O16</f>
        <v>14071.5</v>
      </c>
    </row>
    <row r="17" spans="1:16" ht="12.75">
      <c r="A17" s="126"/>
      <c r="B17" s="127"/>
      <c r="C17" s="128" t="s">
        <v>41</v>
      </c>
      <c r="D17" s="2">
        <v>27018310</v>
      </c>
      <c r="E17" s="129" t="s">
        <v>222</v>
      </c>
      <c r="F17" s="130">
        <v>120</v>
      </c>
      <c r="G17" s="130">
        <f t="shared" si="6"/>
        <v>120</v>
      </c>
      <c r="H17" s="130">
        <v>40</v>
      </c>
      <c r="I17" s="130">
        <v>22.5</v>
      </c>
      <c r="J17" s="131">
        <f t="shared" si="7"/>
        <v>4800</v>
      </c>
      <c r="K17" s="131">
        <f t="shared" si="7"/>
        <v>2700</v>
      </c>
      <c r="L17" s="131">
        <f t="shared" si="8"/>
        <v>2400</v>
      </c>
      <c r="M17" s="131">
        <v>0</v>
      </c>
      <c r="N17" s="131"/>
      <c r="O17" s="131"/>
      <c r="P17" s="131">
        <f t="shared" si="9"/>
        <v>9900</v>
      </c>
    </row>
    <row r="18" spans="1:16" ht="12.75">
      <c r="A18" s="126"/>
      <c r="B18" s="127"/>
      <c r="C18" s="128" t="s">
        <v>42</v>
      </c>
      <c r="D18" s="2">
        <v>27018310</v>
      </c>
      <c r="E18" s="129" t="s">
        <v>220</v>
      </c>
      <c r="F18" s="130">
        <v>96</v>
      </c>
      <c r="G18" s="130">
        <f t="shared" si="6"/>
        <v>96</v>
      </c>
      <c r="H18" s="130">
        <v>40</v>
      </c>
      <c r="I18" s="130">
        <v>22.5</v>
      </c>
      <c r="J18" s="131">
        <f t="shared" si="7"/>
        <v>3840</v>
      </c>
      <c r="K18" s="131">
        <f t="shared" si="7"/>
        <v>2160</v>
      </c>
      <c r="L18" s="131">
        <f t="shared" si="8"/>
        <v>1920</v>
      </c>
      <c r="M18" s="131">
        <v>0</v>
      </c>
      <c r="N18" s="131"/>
      <c r="O18" s="131"/>
      <c r="P18" s="131">
        <f t="shared" si="9"/>
        <v>7920</v>
      </c>
    </row>
    <row r="19" spans="1:16" ht="12.75">
      <c r="A19" s="126"/>
      <c r="B19" s="127"/>
      <c r="C19" s="128" t="s">
        <v>43</v>
      </c>
      <c r="D19" s="2">
        <v>27018310</v>
      </c>
      <c r="E19" s="129" t="s">
        <v>219</v>
      </c>
      <c r="F19" s="130">
        <v>136</v>
      </c>
      <c r="G19" s="130">
        <f t="shared" si="6"/>
        <v>136</v>
      </c>
      <c r="H19" s="130">
        <v>40</v>
      </c>
      <c r="I19" s="130">
        <v>22.5</v>
      </c>
      <c r="J19" s="131">
        <f t="shared" si="7"/>
        <v>5440</v>
      </c>
      <c r="K19" s="131">
        <f t="shared" si="7"/>
        <v>3060</v>
      </c>
      <c r="L19" s="131">
        <f t="shared" si="8"/>
        <v>2720</v>
      </c>
      <c r="M19" s="131">
        <v>0</v>
      </c>
      <c r="N19" s="131"/>
      <c r="O19" s="131"/>
      <c r="P19" s="131">
        <f t="shared" si="9"/>
        <v>11220</v>
      </c>
    </row>
    <row r="20" spans="1:16" ht="12.75">
      <c r="A20" s="126"/>
      <c r="B20" s="127"/>
      <c r="C20" s="128" t="s">
        <v>44</v>
      </c>
      <c r="D20" s="2">
        <v>27018310</v>
      </c>
      <c r="E20" s="129" t="s">
        <v>221</v>
      </c>
      <c r="F20" s="130">
        <v>34</v>
      </c>
      <c r="G20" s="130">
        <f t="shared" si="6"/>
        <v>34</v>
      </c>
      <c r="H20" s="130">
        <v>40</v>
      </c>
      <c r="I20" s="130">
        <v>22.5</v>
      </c>
      <c r="J20" s="131">
        <f t="shared" si="7"/>
        <v>1360</v>
      </c>
      <c r="K20" s="131">
        <f t="shared" si="7"/>
        <v>765</v>
      </c>
      <c r="L20" s="131">
        <f t="shared" si="8"/>
        <v>680</v>
      </c>
      <c r="M20" s="131">
        <v>0</v>
      </c>
      <c r="N20" s="131"/>
      <c r="O20" s="131"/>
      <c r="P20" s="131">
        <f t="shared" si="9"/>
        <v>2805</v>
      </c>
    </row>
    <row r="21" spans="1:16" ht="12.75">
      <c r="A21" s="126"/>
      <c r="B21" s="127"/>
      <c r="C21" s="149" t="s">
        <v>137</v>
      </c>
      <c r="D21" s="2">
        <v>27018310</v>
      </c>
      <c r="E21" s="150" t="s">
        <v>217</v>
      </c>
      <c r="F21" s="130">
        <v>42</v>
      </c>
      <c r="G21" s="130">
        <f t="shared" si="6"/>
        <v>42</v>
      </c>
      <c r="H21" s="130">
        <v>40</v>
      </c>
      <c r="I21" s="130">
        <v>22.5</v>
      </c>
      <c r="J21" s="131">
        <f t="shared" si="7"/>
        <v>1680</v>
      </c>
      <c r="K21" s="131">
        <f t="shared" si="7"/>
        <v>945</v>
      </c>
      <c r="L21" s="131">
        <f t="shared" si="8"/>
        <v>840</v>
      </c>
      <c r="M21" s="131">
        <v>0</v>
      </c>
      <c r="N21" s="131"/>
      <c r="O21" s="131"/>
      <c r="P21" s="131">
        <f t="shared" si="9"/>
        <v>3465</v>
      </c>
    </row>
    <row r="22" spans="1:16" ht="12.75">
      <c r="A22" s="126"/>
      <c r="B22" s="127"/>
      <c r="C22" s="149" t="s">
        <v>147</v>
      </c>
      <c r="D22" s="2">
        <v>30644046</v>
      </c>
      <c r="E22" s="374" t="s">
        <v>449</v>
      </c>
      <c r="F22" s="130">
        <v>0</v>
      </c>
      <c r="G22" s="145">
        <f t="shared" si="6"/>
        <v>0</v>
      </c>
      <c r="H22" s="130">
        <v>40</v>
      </c>
      <c r="I22" s="130">
        <v>22.5</v>
      </c>
      <c r="J22" s="131">
        <f t="shared" si="7"/>
        <v>0</v>
      </c>
      <c r="K22" s="131">
        <f t="shared" si="7"/>
        <v>0</v>
      </c>
      <c r="L22" s="131">
        <f t="shared" si="8"/>
        <v>0</v>
      </c>
      <c r="M22" s="131">
        <v>0</v>
      </c>
      <c r="N22" s="131"/>
      <c r="O22" s="131"/>
      <c r="P22" s="131">
        <f t="shared" si="9"/>
        <v>0</v>
      </c>
    </row>
    <row r="23" spans="1:16" ht="12.75">
      <c r="A23" s="126"/>
      <c r="B23" s="127"/>
      <c r="C23" s="149" t="s">
        <v>157</v>
      </c>
      <c r="D23" s="9">
        <v>27018310</v>
      </c>
      <c r="E23" s="150" t="s">
        <v>218</v>
      </c>
      <c r="F23" s="130">
        <v>17</v>
      </c>
      <c r="G23" s="145">
        <f t="shared" si="6"/>
        <v>17</v>
      </c>
      <c r="H23" s="130">
        <v>40</v>
      </c>
      <c r="I23" s="130">
        <v>22.5</v>
      </c>
      <c r="J23" s="131">
        <f t="shared" si="7"/>
        <v>680</v>
      </c>
      <c r="K23" s="131">
        <f t="shared" si="7"/>
        <v>382.5</v>
      </c>
      <c r="L23" s="131">
        <f t="shared" si="8"/>
        <v>340</v>
      </c>
      <c r="M23" s="131">
        <v>0</v>
      </c>
      <c r="N23" s="166"/>
      <c r="O23" s="166"/>
      <c r="P23" s="131">
        <f t="shared" si="9"/>
        <v>1402.5</v>
      </c>
    </row>
    <row r="24" spans="1:16" ht="12.75">
      <c r="A24" s="126"/>
      <c r="B24" s="127"/>
      <c r="C24" s="152" t="s">
        <v>37</v>
      </c>
      <c r="D24" s="66"/>
      <c r="E24" s="86"/>
      <c r="F24" s="153">
        <f>SUM(F16:F23)</f>
        <v>604</v>
      </c>
      <c r="G24" s="153">
        <f>SUM(G16:G23)</f>
        <v>604</v>
      </c>
      <c r="H24" s="153"/>
      <c r="I24" s="153"/>
      <c r="J24" s="155">
        <f aca="true" t="shared" si="10" ref="J24:O24">SUM(J16:J23)</f>
        <v>24160</v>
      </c>
      <c r="K24" s="155">
        <f t="shared" si="10"/>
        <v>13590</v>
      </c>
      <c r="L24" s="155">
        <f t="shared" si="10"/>
        <v>12080</v>
      </c>
      <c r="M24" s="155">
        <f t="shared" si="10"/>
        <v>954</v>
      </c>
      <c r="N24" s="155">
        <f t="shared" si="10"/>
        <v>0</v>
      </c>
      <c r="O24" s="155">
        <f t="shared" si="10"/>
        <v>0</v>
      </c>
      <c r="P24" s="155">
        <f>SUM(P16:P23)</f>
        <v>50784</v>
      </c>
    </row>
    <row r="25" spans="1:16" ht="12.75">
      <c r="A25" s="156"/>
      <c r="B25" s="157"/>
      <c r="C25" s="158"/>
      <c r="D25" s="65"/>
      <c r="E25" s="65"/>
      <c r="F25" s="159"/>
      <c r="G25" s="159"/>
      <c r="H25" s="159"/>
      <c r="I25" s="159"/>
      <c r="J25" s="160"/>
      <c r="K25" s="160"/>
      <c r="L25" s="160"/>
      <c r="M25" s="160"/>
      <c r="N25" s="160"/>
      <c r="O25" s="160"/>
      <c r="P25" s="161"/>
    </row>
    <row r="26" spans="1:16" ht="12.75">
      <c r="A26" s="139">
        <v>3</v>
      </c>
      <c r="B26" s="139" t="s">
        <v>45</v>
      </c>
      <c r="C26" s="5" t="s">
        <v>46</v>
      </c>
      <c r="D26" s="120">
        <v>19893500</v>
      </c>
      <c r="E26" s="163" t="s">
        <v>161</v>
      </c>
      <c r="F26" s="164">
        <v>75</v>
      </c>
      <c r="G26" s="164">
        <f aca="true" t="shared" si="11" ref="G26:G32">F26</f>
        <v>75</v>
      </c>
      <c r="H26" s="164">
        <v>40</v>
      </c>
      <c r="I26" s="164">
        <v>22.5</v>
      </c>
      <c r="J26" s="165">
        <f aca="true" t="shared" si="12" ref="J26:K28">F26*H26</f>
        <v>3000</v>
      </c>
      <c r="K26" s="165">
        <f t="shared" si="12"/>
        <v>1687.5</v>
      </c>
      <c r="L26" s="165">
        <f aca="true" t="shared" si="13" ref="L26:L32">G26*20</f>
        <v>1500</v>
      </c>
      <c r="M26" s="165">
        <f>J26*15%</f>
        <v>450</v>
      </c>
      <c r="N26" s="165"/>
      <c r="O26" s="165"/>
      <c r="P26" s="165">
        <f aca="true" t="shared" si="14" ref="P26:P32">J26+K26+L26+M26+N26-O26</f>
        <v>6637.5</v>
      </c>
    </row>
    <row r="27" spans="1:16" ht="12.75">
      <c r="A27" s="126"/>
      <c r="B27" s="127"/>
      <c r="C27" s="128" t="s">
        <v>48</v>
      </c>
      <c r="D27" s="2">
        <v>19613650</v>
      </c>
      <c r="E27" s="129" t="s">
        <v>162</v>
      </c>
      <c r="F27" s="130">
        <v>100</v>
      </c>
      <c r="G27" s="130">
        <f>F27</f>
        <v>100</v>
      </c>
      <c r="H27" s="130">
        <v>40</v>
      </c>
      <c r="I27" s="130">
        <v>22.5</v>
      </c>
      <c r="J27" s="131">
        <f t="shared" si="12"/>
        <v>4000</v>
      </c>
      <c r="K27" s="131">
        <f t="shared" si="12"/>
        <v>2250</v>
      </c>
      <c r="L27" s="131">
        <f>G27*20</f>
        <v>2000</v>
      </c>
      <c r="M27" s="131">
        <v>0</v>
      </c>
      <c r="N27" s="131"/>
      <c r="O27" s="131"/>
      <c r="P27" s="131">
        <f>J27+K27+L27+M27+N27-O27</f>
        <v>8250</v>
      </c>
    </row>
    <row r="28" spans="1:16" ht="12.75">
      <c r="A28" s="126"/>
      <c r="B28" s="127"/>
      <c r="C28" s="149" t="s">
        <v>138</v>
      </c>
      <c r="D28" s="9">
        <v>19893470</v>
      </c>
      <c r="E28" s="150" t="s">
        <v>163</v>
      </c>
      <c r="F28" s="130">
        <v>17</v>
      </c>
      <c r="G28" s="145">
        <f>F28</f>
        <v>17</v>
      </c>
      <c r="H28" s="130">
        <v>40</v>
      </c>
      <c r="I28" s="130">
        <v>22.5</v>
      </c>
      <c r="J28" s="131">
        <f t="shared" si="12"/>
        <v>680</v>
      </c>
      <c r="K28" s="131">
        <f t="shared" si="12"/>
        <v>382.5</v>
      </c>
      <c r="L28" s="131">
        <f>G28*20</f>
        <v>340</v>
      </c>
      <c r="M28" s="131">
        <v>0</v>
      </c>
      <c r="N28" s="131"/>
      <c r="O28" s="131"/>
      <c r="P28" s="131">
        <f>J28+K28+L28+M28+N28-O28</f>
        <v>1402.5</v>
      </c>
    </row>
    <row r="29" spans="1:16" ht="12.75">
      <c r="A29" s="167"/>
      <c r="B29" s="168"/>
      <c r="C29" s="128" t="s">
        <v>47</v>
      </c>
      <c r="D29" s="2">
        <v>19935524</v>
      </c>
      <c r="E29" s="129" t="s">
        <v>211</v>
      </c>
      <c r="F29" s="130">
        <v>140</v>
      </c>
      <c r="G29" s="130">
        <f t="shared" si="11"/>
        <v>140</v>
      </c>
      <c r="H29" s="130">
        <v>40</v>
      </c>
      <c r="I29" s="130">
        <v>22.5</v>
      </c>
      <c r="J29" s="131">
        <f aca="true" t="shared" si="15" ref="J29:K32">F29*H29</f>
        <v>5600</v>
      </c>
      <c r="K29" s="131">
        <f t="shared" si="15"/>
        <v>3150</v>
      </c>
      <c r="L29" s="131">
        <f t="shared" si="13"/>
        <v>2800</v>
      </c>
      <c r="M29" s="131">
        <v>0</v>
      </c>
      <c r="N29" s="131"/>
      <c r="O29" s="131"/>
      <c r="P29" s="131">
        <f t="shared" si="14"/>
        <v>11550</v>
      </c>
    </row>
    <row r="30" spans="1:16" ht="12.75">
      <c r="A30" s="126"/>
      <c r="B30" s="127"/>
      <c r="C30" s="128" t="s">
        <v>49</v>
      </c>
      <c r="D30" s="2">
        <v>30455527</v>
      </c>
      <c r="E30" s="129" t="s">
        <v>204</v>
      </c>
      <c r="F30" s="130">
        <v>82</v>
      </c>
      <c r="G30" s="130">
        <f t="shared" si="11"/>
        <v>82</v>
      </c>
      <c r="H30" s="130">
        <v>40</v>
      </c>
      <c r="I30" s="130">
        <v>22.5</v>
      </c>
      <c r="J30" s="131">
        <f t="shared" si="15"/>
        <v>3280</v>
      </c>
      <c r="K30" s="131">
        <f t="shared" si="15"/>
        <v>1845</v>
      </c>
      <c r="L30" s="131">
        <f t="shared" si="13"/>
        <v>1640</v>
      </c>
      <c r="M30" s="131">
        <v>0</v>
      </c>
      <c r="N30" s="131"/>
      <c r="O30" s="131"/>
      <c r="P30" s="131">
        <f t="shared" si="14"/>
        <v>6765</v>
      </c>
    </row>
    <row r="31" spans="1:16" ht="12.75">
      <c r="A31" s="126"/>
      <c r="B31" s="127"/>
      <c r="C31" s="128" t="s">
        <v>50</v>
      </c>
      <c r="D31" s="2">
        <v>20124275</v>
      </c>
      <c r="E31" s="129" t="s">
        <v>205</v>
      </c>
      <c r="F31" s="130">
        <v>82</v>
      </c>
      <c r="G31" s="130">
        <f t="shared" si="11"/>
        <v>82</v>
      </c>
      <c r="H31" s="130">
        <v>40</v>
      </c>
      <c r="I31" s="130">
        <v>22.5</v>
      </c>
      <c r="J31" s="131">
        <f t="shared" si="15"/>
        <v>3280</v>
      </c>
      <c r="K31" s="131">
        <f t="shared" si="15"/>
        <v>1845</v>
      </c>
      <c r="L31" s="131">
        <f t="shared" si="13"/>
        <v>1640</v>
      </c>
      <c r="M31" s="131">
        <v>0</v>
      </c>
      <c r="N31" s="131"/>
      <c r="O31" s="131"/>
      <c r="P31" s="131">
        <f t="shared" si="14"/>
        <v>6765</v>
      </c>
    </row>
    <row r="32" spans="1:16" ht="12.75">
      <c r="A32" s="126"/>
      <c r="B32" s="127"/>
      <c r="C32" s="128" t="s">
        <v>51</v>
      </c>
      <c r="D32" s="2">
        <v>19893810</v>
      </c>
      <c r="E32" s="129" t="s">
        <v>208</v>
      </c>
      <c r="F32" s="130">
        <v>108</v>
      </c>
      <c r="G32" s="130">
        <f t="shared" si="11"/>
        <v>108</v>
      </c>
      <c r="H32" s="130">
        <v>40</v>
      </c>
      <c r="I32" s="130">
        <v>22.5</v>
      </c>
      <c r="J32" s="131">
        <f t="shared" si="15"/>
        <v>4320</v>
      </c>
      <c r="K32" s="131">
        <f t="shared" si="15"/>
        <v>2430</v>
      </c>
      <c r="L32" s="131">
        <f t="shared" si="13"/>
        <v>2160</v>
      </c>
      <c r="M32" s="131">
        <v>0</v>
      </c>
      <c r="N32" s="131"/>
      <c r="O32" s="131"/>
      <c r="P32" s="131">
        <f t="shared" si="14"/>
        <v>8910</v>
      </c>
    </row>
    <row r="33" spans="1:16" ht="12.75">
      <c r="A33" s="126"/>
      <c r="B33" s="127"/>
      <c r="C33" s="152" t="s">
        <v>37</v>
      </c>
      <c r="D33" s="6"/>
      <c r="E33" s="86"/>
      <c r="F33" s="153">
        <f>SUM(F26:F32)</f>
        <v>604</v>
      </c>
      <c r="G33" s="169">
        <f>SUM(G26:G32)</f>
        <v>604</v>
      </c>
      <c r="H33" s="153"/>
      <c r="I33" s="153"/>
      <c r="J33" s="155">
        <f aca="true" t="shared" si="16" ref="J33:P33">SUM(J26:J32)</f>
        <v>24160</v>
      </c>
      <c r="K33" s="155">
        <f t="shared" si="16"/>
        <v>13590</v>
      </c>
      <c r="L33" s="155">
        <f t="shared" si="16"/>
        <v>12080</v>
      </c>
      <c r="M33" s="155">
        <f t="shared" si="16"/>
        <v>450</v>
      </c>
      <c r="N33" s="155">
        <f t="shared" si="16"/>
        <v>0</v>
      </c>
      <c r="O33" s="155">
        <f t="shared" si="16"/>
        <v>0</v>
      </c>
      <c r="P33" s="155">
        <f t="shared" si="16"/>
        <v>50280</v>
      </c>
    </row>
    <row r="34" spans="1:16" ht="12.75">
      <c r="A34" s="156"/>
      <c r="B34" s="157"/>
      <c r="C34" s="8"/>
      <c r="D34" s="8"/>
      <c r="E34" s="170"/>
      <c r="F34" s="140"/>
      <c r="G34" s="140"/>
      <c r="H34" s="140"/>
      <c r="I34" s="140"/>
      <c r="J34" s="171"/>
      <c r="K34" s="171"/>
      <c r="L34" s="171"/>
      <c r="M34" s="171"/>
      <c r="N34" s="171"/>
      <c r="O34" s="171"/>
      <c r="P34" s="172"/>
    </row>
    <row r="35" spans="1:16" ht="25.5">
      <c r="A35" s="133">
        <v>4</v>
      </c>
      <c r="B35" s="173" t="s">
        <v>52</v>
      </c>
      <c r="C35" s="5" t="s">
        <v>53</v>
      </c>
      <c r="D35" s="120">
        <v>17153726</v>
      </c>
      <c r="E35" s="163" t="s">
        <v>235</v>
      </c>
      <c r="F35" s="164">
        <v>184</v>
      </c>
      <c r="G35" s="164">
        <f aca="true" t="shared" si="17" ref="G35:G41">F35</f>
        <v>184</v>
      </c>
      <c r="H35" s="164">
        <v>40</v>
      </c>
      <c r="I35" s="164">
        <v>22.5</v>
      </c>
      <c r="J35" s="165">
        <f aca="true" t="shared" si="18" ref="J35:K39">F35*H35</f>
        <v>7360</v>
      </c>
      <c r="K35" s="165">
        <f t="shared" si="18"/>
        <v>4140</v>
      </c>
      <c r="L35" s="165">
        <f aca="true" t="shared" si="19" ref="L35:L41">G35*20</f>
        <v>3680</v>
      </c>
      <c r="M35" s="165">
        <f>J35*15%</f>
        <v>1104</v>
      </c>
      <c r="N35" s="165"/>
      <c r="O35" s="165"/>
      <c r="P35" s="165">
        <f aca="true" t="shared" si="20" ref="P35:P41">J35+K35+L35+M35+N35-O35</f>
        <v>16284</v>
      </c>
    </row>
    <row r="36" spans="1:16" ht="12.75">
      <c r="A36" s="167"/>
      <c r="B36" s="168"/>
      <c r="C36" s="128" t="s">
        <v>130</v>
      </c>
      <c r="D36" s="2">
        <v>17153726</v>
      </c>
      <c r="E36" s="129" t="s">
        <v>232</v>
      </c>
      <c r="F36" s="130">
        <v>84</v>
      </c>
      <c r="G36" s="130">
        <f t="shared" si="17"/>
        <v>84</v>
      </c>
      <c r="H36" s="130">
        <v>40</v>
      </c>
      <c r="I36" s="130">
        <v>22.5</v>
      </c>
      <c r="J36" s="131">
        <f t="shared" si="18"/>
        <v>3360</v>
      </c>
      <c r="K36" s="131">
        <f t="shared" si="18"/>
        <v>1890</v>
      </c>
      <c r="L36" s="131">
        <f t="shared" si="19"/>
        <v>1680</v>
      </c>
      <c r="M36" s="131">
        <v>0</v>
      </c>
      <c r="N36" s="131"/>
      <c r="O36" s="131"/>
      <c r="P36" s="131">
        <f t="shared" si="20"/>
        <v>6930</v>
      </c>
    </row>
    <row r="37" spans="1:16" ht="12.75">
      <c r="A37" s="126"/>
      <c r="B37" s="127"/>
      <c r="C37" s="128" t="s">
        <v>54</v>
      </c>
      <c r="D37" s="2">
        <v>17153726</v>
      </c>
      <c r="E37" s="129" t="s">
        <v>233</v>
      </c>
      <c r="F37" s="130">
        <v>24</v>
      </c>
      <c r="G37" s="130">
        <f t="shared" si="17"/>
        <v>24</v>
      </c>
      <c r="H37" s="130">
        <v>40</v>
      </c>
      <c r="I37" s="130">
        <v>22.5</v>
      </c>
      <c r="J37" s="131">
        <f t="shared" si="18"/>
        <v>960</v>
      </c>
      <c r="K37" s="131">
        <f t="shared" si="18"/>
        <v>540</v>
      </c>
      <c r="L37" s="131">
        <f t="shared" si="19"/>
        <v>480</v>
      </c>
      <c r="M37" s="131">
        <v>0</v>
      </c>
      <c r="N37" s="131"/>
      <c r="O37" s="131"/>
      <c r="P37" s="131">
        <f t="shared" si="20"/>
        <v>1980</v>
      </c>
    </row>
    <row r="38" spans="1:16" ht="12.75">
      <c r="A38" s="126"/>
      <c r="B38" s="127"/>
      <c r="C38" s="174" t="s">
        <v>148</v>
      </c>
      <c r="D38" s="2">
        <v>17153726</v>
      </c>
      <c r="E38" s="129" t="s">
        <v>236</v>
      </c>
      <c r="F38" s="130">
        <v>60</v>
      </c>
      <c r="G38" s="130">
        <f t="shared" si="17"/>
        <v>60</v>
      </c>
      <c r="H38" s="130">
        <v>40</v>
      </c>
      <c r="I38" s="130">
        <v>22.5</v>
      </c>
      <c r="J38" s="131">
        <f t="shared" si="18"/>
        <v>2400</v>
      </c>
      <c r="K38" s="131">
        <f t="shared" si="18"/>
        <v>1350</v>
      </c>
      <c r="L38" s="131">
        <f t="shared" si="19"/>
        <v>1200</v>
      </c>
      <c r="M38" s="131">
        <v>0</v>
      </c>
      <c r="N38" s="131"/>
      <c r="O38" s="131"/>
      <c r="P38" s="131">
        <f t="shared" si="20"/>
        <v>4950</v>
      </c>
    </row>
    <row r="39" spans="1:16" ht="12.75">
      <c r="A39" s="126"/>
      <c r="B39" s="127"/>
      <c r="C39" s="128" t="s">
        <v>133</v>
      </c>
      <c r="D39" s="2">
        <v>17153726</v>
      </c>
      <c r="E39" s="129" t="s">
        <v>230</v>
      </c>
      <c r="F39" s="130">
        <v>24</v>
      </c>
      <c r="G39" s="130">
        <f t="shared" si="17"/>
        <v>24</v>
      </c>
      <c r="H39" s="130">
        <v>40</v>
      </c>
      <c r="I39" s="130">
        <v>22.5</v>
      </c>
      <c r="J39" s="131">
        <f t="shared" si="18"/>
        <v>960</v>
      </c>
      <c r="K39" s="131">
        <f t="shared" si="18"/>
        <v>540</v>
      </c>
      <c r="L39" s="131">
        <f t="shared" si="19"/>
        <v>480</v>
      </c>
      <c r="M39" s="131">
        <v>0</v>
      </c>
      <c r="N39" s="131"/>
      <c r="O39" s="131"/>
      <c r="P39" s="131">
        <f t="shared" si="20"/>
        <v>1980</v>
      </c>
    </row>
    <row r="40" spans="1:16" ht="12.75">
      <c r="A40" s="126"/>
      <c r="B40" s="127"/>
      <c r="C40" s="174" t="s">
        <v>139</v>
      </c>
      <c r="D40" s="2">
        <v>17153726</v>
      </c>
      <c r="E40" s="129" t="s">
        <v>231</v>
      </c>
      <c r="F40" s="130">
        <v>72</v>
      </c>
      <c r="G40" s="130">
        <f t="shared" si="17"/>
        <v>72</v>
      </c>
      <c r="H40" s="130">
        <v>40</v>
      </c>
      <c r="I40" s="130">
        <v>22.5</v>
      </c>
      <c r="J40" s="131">
        <f>F40*H40</f>
        <v>2880</v>
      </c>
      <c r="K40" s="131">
        <f>G40*I40</f>
        <v>1620</v>
      </c>
      <c r="L40" s="131">
        <f t="shared" si="19"/>
        <v>1440</v>
      </c>
      <c r="M40" s="131">
        <v>0</v>
      </c>
      <c r="N40" s="131"/>
      <c r="O40" s="131"/>
      <c r="P40" s="131">
        <f t="shared" si="20"/>
        <v>5940</v>
      </c>
    </row>
    <row r="41" spans="1:16" ht="12.75">
      <c r="A41" s="126"/>
      <c r="B41" s="127"/>
      <c r="C41" s="149" t="s">
        <v>140</v>
      </c>
      <c r="D41" s="9">
        <v>17153726</v>
      </c>
      <c r="E41" s="150" t="s">
        <v>234</v>
      </c>
      <c r="F41" s="145">
        <v>56</v>
      </c>
      <c r="G41" s="130">
        <f t="shared" si="17"/>
        <v>56</v>
      </c>
      <c r="H41" s="145">
        <v>40</v>
      </c>
      <c r="I41" s="145">
        <v>22.5</v>
      </c>
      <c r="J41" s="166">
        <f>F41*H41</f>
        <v>2240</v>
      </c>
      <c r="K41" s="166">
        <f>G41*I41</f>
        <v>1260</v>
      </c>
      <c r="L41" s="166">
        <f t="shared" si="19"/>
        <v>1120</v>
      </c>
      <c r="M41" s="166">
        <v>0</v>
      </c>
      <c r="N41" s="166"/>
      <c r="O41" s="166"/>
      <c r="P41" s="166">
        <f t="shared" si="20"/>
        <v>4620</v>
      </c>
    </row>
    <row r="42" spans="1:16" ht="12.75">
      <c r="A42" s="175"/>
      <c r="B42" s="175"/>
      <c r="C42" s="3" t="s">
        <v>37</v>
      </c>
      <c r="D42" s="1"/>
      <c r="E42" s="141"/>
      <c r="F42" s="3">
        <f>SUM(F35:F41)</f>
        <v>504</v>
      </c>
      <c r="G42" s="3">
        <f>SUM(G35:G41)</f>
        <v>504</v>
      </c>
      <c r="H42" s="3"/>
      <c r="I42" s="3"/>
      <c r="J42" s="176">
        <f aca="true" t="shared" si="21" ref="J42:P42">SUM(J35:J41)</f>
        <v>20160</v>
      </c>
      <c r="K42" s="176">
        <f t="shared" si="21"/>
        <v>11340</v>
      </c>
      <c r="L42" s="176">
        <f t="shared" si="21"/>
        <v>10080</v>
      </c>
      <c r="M42" s="176">
        <f t="shared" si="21"/>
        <v>1104</v>
      </c>
      <c r="N42" s="176">
        <f t="shared" si="21"/>
        <v>0</v>
      </c>
      <c r="O42" s="176">
        <f t="shared" si="21"/>
        <v>0</v>
      </c>
      <c r="P42" s="176">
        <f t="shared" si="21"/>
        <v>42684</v>
      </c>
    </row>
    <row r="43" spans="1:16" ht="12.75">
      <c r="A43" s="182"/>
      <c r="B43" s="177"/>
      <c r="C43" s="18"/>
      <c r="D43" s="18"/>
      <c r="E43" s="178"/>
      <c r="F43" s="179"/>
      <c r="G43" s="180"/>
      <c r="H43" s="180"/>
      <c r="I43" s="180"/>
      <c r="J43" s="181"/>
      <c r="K43" s="181"/>
      <c r="L43" s="181"/>
      <c r="M43" s="181"/>
      <c r="N43" s="181"/>
      <c r="O43" s="181"/>
      <c r="P43" s="183"/>
    </row>
    <row r="44" spans="1:16" ht="12.75">
      <c r="A44" s="137">
        <v>5</v>
      </c>
      <c r="B44" s="137" t="s">
        <v>55</v>
      </c>
      <c r="C44" s="1" t="s">
        <v>56</v>
      </c>
      <c r="D44" s="1">
        <v>28397840</v>
      </c>
      <c r="E44" s="129" t="s">
        <v>210</v>
      </c>
      <c r="F44" s="130">
        <v>232</v>
      </c>
      <c r="G44" s="130">
        <f aca="true" t="shared" si="22" ref="G44:G50">F44</f>
        <v>232</v>
      </c>
      <c r="H44" s="130">
        <v>40</v>
      </c>
      <c r="I44" s="130">
        <v>22.5</v>
      </c>
      <c r="J44" s="131">
        <f aca="true" t="shared" si="23" ref="J44:K47">F44*H44</f>
        <v>9280</v>
      </c>
      <c r="K44" s="131">
        <f t="shared" si="23"/>
        <v>5220</v>
      </c>
      <c r="L44" s="131">
        <f aca="true" t="shared" si="24" ref="L44:L50">G44*20</f>
        <v>4640</v>
      </c>
      <c r="M44" s="131">
        <f>J44*15%</f>
        <v>1392</v>
      </c>
      <c r="N44" s="131"/>
      <c r="O44" s="131"/>
      <c r="P44" s="131">
        <f aca="true" t="shared" si="25" ref="P44:P50">J44+K44+L44+M44+N44-O44</f>
        <v>20532</v>
      </c>
    </row>
    <row r="45" spans="1:16" ht="12.75">
      <c r="A45" s="167"/>
      <c r="B45" s="168"/>
      <c r="C45" s="128" t="s">
        <v>57</v>
      </c>
      <c r="D45" s="2">
        <v>28397840</v>
      </c>
      <c r="E45" s="129" t="s">
        <v>209</v>
      </c>
      <c r="F45" s="130">
        <v>17</v>
      </c>
      <c r="G45" s="130">
        <f t="shared" si="22"/>
        <v>17</v>
      </c>
      <c r="H45" s="130">
        <v>40</v>
      </c>
      <c r="I45" s="130">
        <v>22.5</v>
      </c>
      <c r="J45" s="131">
        <f t="shared" si="23"/>
        <v>680</v>
      </c>
      <c r="K45" s="131">
        <f t="shared" si="23"/>
        <v>382.5</v>
      </c>
      <c r="L45" s="131">
        <f t="shared" si="24"/>
        <v>340</v>
      </c>
      <c r="M45" s="131">
        <v>0</v>
      </c>
      <c r="N45" s="131"/>
      <c r="O45" s="131"/>
      <c r="P45" s="131">
        <f t="shared" si="25"/>
        <v>1402.5</v>
      </c>
    </row>
    <row r="46" spans="1:16" ht="12.75">
      <c r="A46" s="126"/>
      <c r="B46" s="127"/>
      <c r="C46" s="128" t="s">
        <v>58</v>
      </c>
      <c r="D46" s="2">
        <v>19935575</v>
      </c>
      <c r="E46" s="129" t="s">
        <v>216</v>
      </c>
      <c r="F46" s="130">
        <v>24</v>
      </c>
      <c r="G46" s="130">
        <f t="shared" si="22"/>
        <v>24</v>
      </c>
      <c r="H46" s="130">
        <v>40</v>
      </c>
      <c r="I46" s="130">
        <v>22.5</v>
      </c>
      <c r="J46" s="131">
        <f t="shared" si="23"/>
        <v>960</v>
      </c>
      <c r="K46" s="131">
        <f t="shared" si="23"/>
        <v>540</v>
      </c>
      <c r="L46" s="131">
        <f t="shared" si="24"/>
        <v>480</v>
      </c>
      <c r="M46" s="131">
        <v>0</v>
      </c>
      <c r="N46" s="131"/>
      <c r="O46" s="131"/>
      <c r="P46" s="131">
        <f t="shared" si="25"/>
        <v>1980</v>
      </c>
    </row>
    <row r="47" spans="1:16" ht="12.75">
      <c r="A47" s="126"/>
      <c r="B47" s="127"/>
      <c r="C47" s="128" t="s">
        <v>60</v>
      </c>
      <c r="D47" s="2">
        <v>19812300</v>
      </c>
      <c r="E47" s="129" t="s">
        <v>196</v>
      </c>
      <c r="F47" s="130">
        <v>24</v>
      </c>
      <c r="G47" s="130">
        <f t="shared" si="22"/>
        <v>24</v>
      </c>
      <c r="H47" s="130">
        <v>40</v>
      </c>
      <c r="I47" s="130">
        <v>22.5</v>
      </c>
      <c r="J47" s="131">
        <f t="shared" si="23"/>
        <v>960</v>
      </c>
      <c r="K47" s="131">
        <f t="shared" si="23"/>
        <v>540</v>
      </c>
      <c r="L47" s="131">
        <f t="shared" si="24"/>
        <v>480</v>
      </c>
      <c r="M47" s="131">
        <v>0</v>
      </c>
      <c r="N47" s="131"/>
      <c r="O47" s="131"/>
      <c r="P47" s="131">
        <f t="shared" si="25"/>
        <v>1980</v>
      </c>
    </row>
    <row r="48" spans="1:16" ht="12.75">
      <c r="A48" s="126"/>
      <c r="B48" s="127"/>
      <c r="C48" s="128" t="s">
        <v>59</v>
      </c>
      <c r="D48" s="2">
        <v>33277351</v>
      </c>
      <c r="E48" s="143" t="s">
        <v>248</v>
      </c>
      <c r="F48" s="130">
        <v>259</v>
      </c>
      <c r="G48" s="130">
        <f>F48</f>
        <v>259</v>
      </c>
      <c r="H48" s="130">
        <v>40</v>
      </c>
      <c r="I48" s="130">
        <v>22.5</v>
      </c>
      <c r="J48" s="131">
        <f aca="true" t="shared" si="26" ref="J48:K50">F48*H48</f>
        <v>10360</v>
      </c>
      <c r="K48" s="131">
        <f t="shared" si="26"/>
        <v>5827.5</v>
      </c>
      <c r="L48" s="131">
        <f>G48*20</f>
        <v>5180</v>
      </c>
      <c r="M48" s="131">
        <v>0</v>
      </c>
      <c r="N48" s="131"/>
      <c r="O48" s="131"/>
      <c r="P48" s="131">
        <f>J48+K48+L48+M48+N48-O48</f>
        <v>21367.5</v>
      </c>
    </row>
    <row r="49" spans="1:16" ht="12.75">
      <c r="A49" s="126"/>
      <c r="B49" s="127"/>
      <c r="C49" s="128" t="s">
        <v>141</v>
      </c>
      <c r="D49" s="2">
        <v>11777755</v>
      </c>
      <c r="E49" s="129" t="s">
        <v>164</v>
      </c>
      <c r="F49" s="130">
        <v>24</v>
      </c>
      <c r="G49" s="130">
        <f t="shared" si="22"/>
        <v>24</v>
      </c>
      <c r="H49" s="130">
        <v>40</v>
      </c>
      <c r="I49" s="130">
        <v>22.5</v>
      </c>
      <c r="J49" s="131">
        <f t="shared" si="26"/>
        <v>960</v>
      </c>
      <c r="K49" s="131">
        <f t="shared" si="26"/>
        <v>540</v>
      </c>
      <c r="L49" s="131">
        <f t="shared" si="24"/>
        <v>480</v>
      </c>
      <c r="M49" s="131">
        <v>0</v>
      </c>
      <c r="N49" s="131"/>
      <c r="O49" s="131"/>
      <c r="P49" s="131">
        <f t="shared" si="25"/>
        <v>1980</v>
      </c>
    </row>
    <row r="50" spans="1:16" ht="12.75">
      <c r="A50" s="126"/>
      <c r="B50" s="127"/>
      <c r="C50" s="128" t="s">
        <v>142</v>
      </c>
      <c r="D50" s="2">
        <v>11777755</v>
      </c>
      <c r="E50" s="129" t="s">
        <v>165</v>
      </c>
      <c r="F50" s="130">
        <v>24</v>
      </c>
      <c r="G50" s="130">
        <f t="shared" si="22"/>
        <v>24</v>
      </c>
      <c r="H50" s="130">
        <v>40</v>
      </c>
      <c r="I50" s="130">
        <v>22.5</v>
      </c>
      <c r="J50" s="131">
        <f t="shared" si="26"/>
        <v>960</v>
      </c>
      <c r="K50" s="131">
        <f t="shared" si="26"/>
        <v>540</v>
      </c>
      <c r="L50" s="131">
        <f t="shared" si="24"/>
        <v>480</v>
      </c>
      <c r="M50" s="131">
        <v>0</v>
      </c>
      <c r="N50" s="131"/>
      <c r="O50" s="131"/>
      <c r="P50" s="131">
        <f t="shared" si="25"/>
        <v>1980</v>
      </c>
    </row>
    <row r="51" spans="1:16" ht="12.75">
      <c r="A51" s="126"/>
      <c r="B51" s="127"/>
      <c r="C51" s="152" t="s">
        <v>37</v>
      </c>
      <c r="D51" s="6"/>
      <c r="E51" s="86"/>
      <c r="F51" s="153">
        <f>SUM(F44:F50)</f>
        <v>604</v>
      </c>
      <c r="G51" s="153">
        <f>SUM(G44:G50)</f>
        <v>604</v>
      </c>
      <c r="H51" s="153"/>
      <c r="I51" s="153"/>
      <c r="J51" s="155">
        <f aca="true" t="shared" si="27" ref="J51:P51">SUM(J44:J50)</f>
        <v>24160</v>
      </c>
      <c r="K51" s="155">
        <f t="shared" si="27"/>
        <v>13590</v>
      </c>
      <c r="L51" s="155">
        <f t="shared" si="27"/>
        <v>12080</v>
      </c>
      <c r="M51" s="155">
        <f t="shared" si="27"/>
        <v>1392</v>
      </c>
      <c r="N51" s="155">
        <f t="shared" si="27"/>
        <v>0</v>
      </c>
      <c r="O51" s="155">
        <f t="shared" si="27"/>
        <v>0</v>
      </c>
      <c r="P51" s="155">
        <f t="shared" si="27"/>
        <v>51222</v>
      </c>
    </row>
    <row r="52" spans="1:16" ht="12.75">
      <c r="A52" s="184"/>
      <c r="B52" s="185"/>
      <c r="C52" s="10"/>
      <c r="D52" s="10"/>
      <c r="E52" s="186"/>
      <c r="F52" s="187"/>
      <c r="G52" s="187"/>
      <c r="H52" s="187"/>
      <c r="I52" s="187"/>
      <c r="J52" s="188"/>
      <c r="K52" s="188"/>
      <c r="L52" s="188"/>
      <c r="M52" s="188"/>
      <c r="N52" s="188"/>
      <c r="O52" s="188"/>
      <c r="P52" s="189"/>
    </row>
    <row r="53" spans="1:16" ht="25.5">
      <c r="A53" s="190">
        <v>6</v>
      </c>
      <c r="B53" s="191" t="s">
        <v>153</v>
      </c>
      <c r="C53" s="1" t="s">
        <v>65</v>
      </c>
      <c r="D53" s="1">
        <v>27597939</v>
      </c>
      <c r="E53" s="129" t="s">
        <v>228</v>
      </c>
      <c r="F53" s="130">
        <v>108</v>
      </c>
      <c r="G53" s="130">
        <f aca="true" t="shared" si="28" ref="G53:G64">F53</f>
        <v>108</v>
      </c>
      <c r="H53" s="130">
        <v>40</v>
      </c>
      <c r="I53" s="130">
        <v>22.5</v>
      </c>
      <c r="J53" s="131">
        <f aca="true" t="shared" si="29" ref="J53:J64">F53*H53</f>
        <v>4320</v>
      </c>
      <c r="K53" s="131">
        <f aca="true" t="shared" si="30" ref="K53:K64">G53*I53</f>
        <v>2430</v>
      </c>
      <c r="L53" s="131">
        <f>G53*20</f>
        <v>2160</v>
      </c>
      <c r="M53" s="131">
        <f>J53*15%</f>
        <v>648</v>
      </c>
      <c r="N53" s="131"/>
      <c r="O53" s="131"/>
      <c r="P53" s="131">
        <f aca="true" t="shared" si="31" ref="P53:P64">J53+K53+L53+M53+N53-O53</f>
        <v>9558</v>
      </c>
    </row>
    <row r="54" spans="1:16" ht="12.75">
      <c r="A54" s="167"/>
      <c r="B54" s="168"/>
      <c r="C54" s="128" t="s">
        <v>66</v>
      </c>
      <c r="D54" s="2">
        <v>27597939</v>
      </c>
      <c r="E54" s="129" t="s">
        <v>229</v>
      </c>
      <c r="F54" s="130">
        <v>51</v>
      </c>
      <c r="G54" s="130">
        <f t="shared" si="28"/>
        <v>51</v>
      </c>
      <c r="H54" s="130">
        <v>40</v>
      </c>
      <c r="I54" s="130">
        <v>22.5</v>
      </c>
      <c r="J54" s="131">
        <f t="shared" si="29"/>
        <v>2040</v>
      </c>
      <c r="K54" s="131">
        <f t="shared" si="30"/>
        <v>1147.5</v>
      </c>
      <c r="L54" s="131">
        <f>F54*20</f>
        <v>1020</v>
      </c>
      <c r="M54" s="131">
        <v>0</v>
      </c>
      <c r="N54" s="131"/>
      <c r="O54" s="131"/>
      <c r="P54" s="131">
        <f t="shared" si="31"/>
        <v>4207.5</v>
      </c>
    </row>
    <row r="55" spans="1:16" ht="12.75">
      <c r="A55" s="126"/>
      <c r="B55" s="127"/>
      <c r="C55" s="128" t="s">
        <v>149</v>
      </c>
      <c r="D55" s="2">
        <v>20255769</v>
      </c>
      <c r="E55" s="129" t="s">
        <v>255</v>
      </c>
      <c r="F55" s="130">
        <v>58</v>
      </c>
      <c r="G55" s="130">
        <f t="shared" si="28"/>
        <v>58</v>
      </c>
      <c r="H55" s="130">
        <v>40</v>
      </c>
      <c r="I55" s="130">
        <v>22.5</v>
      </c>
      <c r="J55" s="131">
        <f t="shared" si="29"/>
        <v>2320</v>
      </c>
      <c r="K55" s="131">
        <f t="shared" si="30"/>
        <v>1305</v>
      </c>
      <c r="L55" s="131">
        <f>F55*20</f>
        <v>1160</v>
      </c>
      <c r="M55" s="131">
        <v>0</v>
      </c>
      <c r="N55" s="131"/>
      <c r="O55" s="131"/>
      <c r="P55" s="131">
        <f t="shared" si="31"/>
        <v>4785</v>
      </c>
    </row>
    <row r="56" spans="1:16" ht="12.75">
      <c r="A56" s="126"/>
      <c r="B56" s="127"/>
      <c r="C56" s="128" t="s">
        <v>67</v>
      </c>
      <c r="D56" s="2">
        <v>20149229</v>
      </c>
      <c r="E56" s="129" t="s">
        <v>203</v>
      </c>
      <c r="F56" s="130">
        <v>75</v>
      </c>
      <c r="G56" s="130">
        <f t="shared" si="28"/>
        <v>75</v>
      </c>
      <c r="H56" s="130">
        <v>40</v>
      </c>
      <c r="I56" s="130">
        <v>22.5</v>
      </c>
      <c r="J56" s="131">
        <f t="shared" si="29"/>
        <v>3000</v>
      </c>
      <c r="K56" s="131">
        <f t="shared" si="30"/>
        <v>1687.5</v>
      </c>
      <c r="L56" s="131">
        <f aca="true" t="shared" si="32" ref="L56:L64">G56*20</f>
        <v>1500</v>
      </c>
      <c r="M56" s="131">
        <v>0</v>
      </c>
      <c r="N56" s="131"/>
      <c r="O56" s="131"/>
      <c r="P56" s="131">
        <f t="shared" si="31"/>
        <v>6187.5</v>
      </c>
    </row>
    <row r="57" spans="1:16" ht="12.75">
      <c r="A57" s="126"/>
      <c r="B57" s="127"/>
      <c r="C57" s="128" t="s">
        <v>68</v>
      </c>
      <c r="D57" s="2">
        <v>20655714</v>
      </c>
      <c r="E57" s="129" t="s">
        <v>254</v>
      </c>
      <c r="F57" s="130">
        <v>48</v>
      </c>
      <c r="G57" s="130">
        <f t="shared" si="28"/>
        <v>48</v>
      </c>
      <c r="H57" s="130">
        <v>40</v>
      </c>
      <c r="I57" s="130">
        <v>22.5</v>
      </c>
      <c r="J57" s="131">
        <f t="shared" si="29"/>
        <v>1920</v>
      </c>
      <c r="K57" s="131">
        <f t="shared" si="30"/>
        <v>1080</v>
      </c>
      <c r="L57" s="131">
        <f t="shared" si="32"/>
        <v>960</v>
      </c>
      <c r="M57" s="131">
        <v>0</v>
      </c>
      <c r="N57" s="131"/>
      <c r="O57" s="131"/>
      <c r="P57" s="131">
        <f t="shared" si="31"/>
        <v>3960</v>
      </c>
    </row>
    <row r="58" spans="1:16" ht="12.75">
      <c r="A58" s="126"/>
      <c r="B58" s="127"/>
      <c r="C58" s="128" t="s">
        <v>134</v>
      </c>
      <c r="D58" s="2">
        <v>27597939</v>
      </c>
      <c r="E58" s="374" t="s">
        <v>449</v>
      </c>
      <c r="F58" s="130">
        <v>0</v>
      </c>
      <c r="G58" s="130">
        <f t="shared" si="28"/>
        <v>0</v>
      </c>
      <c r="H58" s="130">
        <v>40</v>
      </c>
      <c r="I58" s="130">
        <v>22.5</v>
      </c>
      <c r="J58" s="131">
        <f t="shared" si="29"/>
        <v>0</v>
      </c>
      <c r="K58" s="131">
        <f t="shared" si="30"/>
        <v>0</v>
      </c>
      <c r="L58" s="131">
        <f t="shared" si="32"/>
        <v>0</v>
      </c>
      <c r="M58" s="131">
        <v>0</v>
      </c>
      <c r="N58" s="131"/>
      <c r="O58" s="131"/>
      <c r="P58" s="131">
        <f t="shared" si="31"/>
        <v>0</v>
      </c>
    </row>
    <row r="59" spans="1:16" ht="12.75">
      <c r="A59" s="126"/>
      <c r="B59" s="127"/>
      <c r="C59" s="128" t="s">
        <v>150</v>
      </c>
      <c r="D59" s="2">
        <v>38873983</v>
      </c>
      <c r="E59" s="374" t="s">
        <v>449</v>
      </c>
      <c r="F59" s="130">
        <v>0</v>
      </c>
      <c r="G59" s="130">
        <f t="shared" si="28"/>
        <v>0</v>
      </c>
      <c r="H59" s="130">
        <v>40</v>
      </c>
      <c r="I59" s="130">
        <v>22.5</v>
      </c>
      <c r="J59" s="131">
        <f t="shared" si="29"/>
        <v>0</v>
      </c>
      <c r="K59" s="131">
        <f t="shared" si="30"/>
        <v>0</v>
      </c>
      <c r="L59" s="131">
        <f t="shared" si="32"/>
        <v>0</v>
      </c>
      <c r="M59" s="131">
        <v>0</v>
      </c>
      <c r="N59" s="131"/>
      <c r="O59" s="131"/>
      <c r="P59" s="131">
        <f t="shared" si="31"/>
        <v>0</v>
      </c>
    </row>
    <row r="60" spans="1:16" ht="12.75">
      <c r="A60" s="126"/>
      <c r="B60" s="127"/>
      <c r="C60" s="128" t="s">
        <v>151</v>
      </c>
      <c r="D60" s="2">
        <v>25917336</v>
      </c>
      <c r="E60" s="129" t="s">
        <v>191</v>
      </c>
      <c r="F60" s="130">
        <v>73</v>
      </c>
      <c r="G60" s="130">
        <f t="shared" si="28"/>
        <v>73</v>
      </c>
      <c r="H60" s="130">
        <v>40</v>
      </c>
      <c r="I60" s="130">
        <v>22.5</v>
      </c>
      <c r="J60" s="131">
        <f t="shared" si="29"/>
        <v>2920</v>
      </c>
      <c r="K60" s="131">
        <f t="shared" si="30"/>
        <v>1642.5</v>
      </c>
      <c r="L60" s="131">
        <f t="shared" si="32"/>
        <v>1460</v>
      </c>
      <c r="M60" s="131">
        <v>0</v>
      </c>
      <c r="N60" s="131"/>
      <c r="O60" s="131"/>
      <c r="P60" s="131">
        <f t="shared" si="31"/>
        <v>6022.5</v>
      </c>
    </row>
    <row r="61" spans="1:16" ht="12.75">
      <c r="A61" s="126"/>
      <c r="B61" s="127"/>
      <c r="C61" s="128" t="s">
        <v>113</v>
      </c>
      <c r="D61" s="2">
        <v>20074924</v>
      </c>
      <c r="E61" s="129" t="s">
        <v>195</v>
      </c>
      <c r="F61" s="130">
        <v>58</v>
      </c>
      <c r="G61" s="130">
        <f t="shared" si="28"/>
        <v>58</v>
      </c>
      <c r="H61" s="130">
        <v>40</v>
      </c>
      <c r="I61" s="130">
        <v>22.5</v>
      </c>
      <c r="J61" s="131">
        <f t="shared" si="29"/>
        <v>2320</v>
      </c>
      <c r="K61" s="131">
        <f t="shared" si="30"/>
        <v>1305</v>
      </c>
      <c r="L61" s="131">
        <f t="shared" si="32"/>
        <v>1160</v>
      </c>
      <c r="M61" s="131">
        <v>0</v>
      </c>
      <c r="N61" s="131"/>
      <c r="O61" s="131"/>
      <c r="P61" s="131">
        <f t="shared" si="31"/>
        <v>4785</v>
      </c>
    </row>
    <row r="62" spans="1:16" ht="12.75">
      <c r="A62" s="126"/>
      <c r="B62" s="127"/>
      <c r="C62" s="128" t="s">
        <v>122</v>
      </c>
      <c r="D62" s="2">
        <v>25917336</v>
      </c>
      <c r="E62" s="129" t="s">
        <v>193</v>
      </c>
      <c r="F62" s="130">
        <v>41</v>
      </c>
      <c r="G62" s="130">
        <f t="shared" si="28"/>
        <v>41</v>
      </c>
      <c r="H62" s="130">
        <v>40</v>
      </c>
      <c r="I62" s="130">
        <v>22.5</v>
      </c>
      <c r="J62" s="131">
        <f t="shared" si="29"/>
        <v>1640</v>
      </c>
      <c r="K62" s="131">
        <f t="shared" si="30"/>
        <v>922.5</v>
      </c>
      <c r="L62" s="131">
        <f t="shared" si="32"/>
        <v>820</v>
      </c>
      <c r="M62" s="131">
        <v>0</v>
      </c>
      <c r="N62" s="131"/>
      <c r="O62" s="131"/>
      <c r="P62" s="131">
        <f t="shared" si="31"/>
        <v>3382.5</v>
      </c>
    </row>
    <row r="63" spans="1:16" ht="12.75">
      <c r="A63" s="126"/>
      <c r="B63" s="127"/>
      <c r="C63" s="128" t="s">
        <v>123</v>
      </c>
      <c r="D63" s="2">
        <v>25917336</v>
      </c>
      <c r="E63" s="129" t="s">
        <v>192</v>
      </c>
      <c r="F63" s="130">
        <v>58</v>
      </c>
      <c r="G63" s="130">
        <f t="shared" si="28"/>
        <v>58</v>
      </c>
      <c r="H63" s="130">
        <v>40</v>
      </c>
      <c r="I63" s="130">
        <v>22.5</v>
      </c>
      <c r="J63" s="131">
        <f t="shared" si="29"/>
        <v>2320</v>
      </c>
      <c r="K63" s="131">
        <f t="shared" si="30"/>
        <v>1305</v>
      </c>
      <c r="L63" s="131">
        <f t="shared" si="32"/>
        <v>1160</v>
      </c>
      <c r="M63" s="131">
        <v>0</v>
      </c>
      <c r="N63" s="131"/>
      <c r="O63" s="131"/>
      <c r="P63" s="131">
        <f t="shared" si="31"/>
        <v>4785</v>
      </c>
    </row>
    <row r="64" spans="1:16" ht="12.75">
      <c r="A64" s="126"/>
      <c r="B64" s="127"/>
      <c r="C64" s="128" t="s">
        <v>124</v>
      </c>
      <c r="D64" s="2">
        <v>25917336</v>
      </c>
      <c r="E64" s="129" t="s">
        <v>247</v>
      </c>
      <c r="F64" s="130">
        <v>34</v>
      </c>
      <c r="G64" s="130">
        <f t="shared" si="28"/>
        <v>34</v>
      </c>
      <c r="H64" s="130">
        <v>40</v>
      </c>
      <c r="I64" s="130">
        <v>22.5</v>
      </c>
      <c r="J64" s="131">
        <f t="shared" si="29"/>
        <v>1360</v>
      </c>
      <c r="K64" s="131">
        <f t="shared" si="30"/>
        <v>765</v>
      </c>
      <c r="L64" s="131">
        <f t="shared" si="32"/>
        <v>680</v>
      </c>
      <c r="M64" s="131">
        <v>0</v>
      </c>
      <c r="N64" s="131"/>
      <c r="O64" s="131"/>
      <c r="P64" s="131">
        <f t="shared" si="31"/>
        <v>2805</v>
      </c>
    </row>
    <row r="65" spans="1:16" ht="12.75">
      <c r="A65" s="126"/>
      <c r="B65" s="127"/>
      <c r="C65" s="192" t="s">
        <v>37</v>
      </c>
      <c r="D65" s="1"/>
      <c r="E65" s="141"/>
      <c r="F65" s="3">
        <f>SUM(F53:F64)</f>
        <v>604</v>
      </c>
      <c r="G65" s="3">
        <f>SUM(G53:G64)</f>
        <v>604</v>
      </c>
      <c r="H65" s="3"/>
      <c r="I65" s="3"/>
      <c r="J65" s="176">
        <f aca="true" t="shared" si="33" ref="J65:O65">SUM(J53:J64)</f>
        <v>24160</v>
      </c>
      <c r="K65" s="176">
        <f t="shared" si="33"/>
        <v>13590</v>
      </c>
      <c r="L65" s="176">
        <f t="shared" si="33"/>
        <v>12080</v>
      </c>
      <c r="M65" s="176">
        <f t="shared" si="33"/>
        <v>648</v>
      </c>
      <c r="N65" s="176">
        <f t="shared" si="33"/>
        <v>0</v>
      </c>
      <c r="O65" s="176">
        <f t="shared" si="33"/>
        <v>0</v>
      </c>
      <c r="P65" s="176">
        <f>SUM(P53:P64)</f>
        <v>50478</v>
      </c>
    </row>
    <row r="66" spans="1:16" ht="12.75">
      <c r="A66" s="193"/>
      <c r="B66" s="194"/>
      <c r="C66" s="1"/>
      <c r="D66" s="1"/>
      <c r="E66" s="141"/>
      <c r="F66" s="3"/>
      <c r="G66" s="3"/>
      <c r="H66" s="3"/>
      <c r="I66" s="3"/>
      <c r="J66" s="176"/>
      <c r="K66" s="176"/>
      <c r="L66" s="176"/>
      <c r="M66" s="176"/>
      <c r="N66" s="176"/>
      <c r="O66" s="176"/>
      <c r="P66" s="176"/>
    </row>
    <row r="67" spans="1:16" ht="12.75">
      <c r="A67" s="195">
        <v>7</v>
      </c>
      <c r="B67" s="196" t="s">
        <v>69</v>
      </c>
      <c r="C67" s="1" t="s">
        <v>70</v>
      </c>
      <c r="D67" s="1">
        <v>36242617</v>
      </c>
      <c r="E67" s="129" t="s">
        <v>166</v>
      </c>
      <c r="F67" s="130">
        <v>104</v>
      </c>
      <c r="G67" s="130">
        <f aca="true" t="shared" si="34" ref="G67:G74">F67</f>
        <v>104</v>
      </c>
      <c r="H67" s="130">
        <v>40</v>
      </c>
      <c r="I67" s="130">
        <v>22.5</v>
      </c>
      <c r="J67" s="131">
        <f aca="true" t="shared" si="35" ref="J67:K72">F67*H67</f>
        <v>4160</v>
      </c>
      <c r="K67" s="131">
        <f t="shared" si="35"/>
        <v>2340</v>
      </c>
      <c r="L67" s="131">
        <f aca="true" t="shared" si="36" ref="L67:L72">G67*20</f>
        <v>2080</v>
      </c>
      <c r="M67" s="131">
        <f>J67*15%</f>
        <v>624</v>
      </c>
      <c r="N67" s="131"/>
      <c r="O67" s="131"/>
      <c r="P67" s="131">
        <f aca="true" t="shared" si="37" ref="P67:P74">J67+K67+L67+M67+N67-O67</f>
        <v>9204</v>
      </c>
    </row>
    <row r="68" spans="1:16" ht="12.75">
      <c r="A68" s="167"/>
      <c r="B68" s="168"/>
      <c r="C68" s="128" t="s">
        <v>71</v>
      </c>
      <c r="D68" s="2">
        <v>19890104</v>
      </c>
      <c r="E68" s="129" t="s">
        <v>167</v>
      </c>
      <c r="F68" s="130">
        <v>76</v>
      </c>
      <c r="G68" s="130">
        <f t="shared" si="34"/>
        <v>76</v>
      </c>
      <c r="H68" s="130">
        <v>40</v>
      </c>
      <c r="I68" s="130">
        <v>22.5</v>
      </c>
      <c r="J68" s="131">
        <f t="shared" si="35"/>
        <v>3040</v>
      </c>
      <c r="K68" s="131">
        <f t="shared" si="35"/>
        <v>1710</v>
      </c>
      <c r="L68" s="131">
        <f t="shared" si="36"/>
        <v>1520</v>
      </c>
      <c r="M68" s="131">
        <v>0</v>
      </c>
      <c r="N68" s="131"/>
      <c r="O68" s="131"/>
      <c r="P68" s="131">
        <f t="shared" si="37"/>
        <v>6270</v>
      </c>
    </row>
    <row r="69" spans="1:16" ht="12.75">
      <c r="A69" s="126"/>
      <c r="B69" s="127"/>
      <c r="C69" s="128" t="s">
        <v>73</v>
      </c>
      <c r="D69" s="2">
        <v>19890074</v>
      </c>
      <c r="E69" s="129" t="s">
        <v>168</v>
      </c>
      <c r="F69" s="130">
        <v>84</v>
      </c>
      <c r="G69" s="130">
        <f t="shared" si="34"/>
        <v>84</v>
      </c>
      <c r="H69" s="130">
        <v>40</v>
      </c>
      <c r="I69" s="130">
        <v>22.5</v>
      </c>
      <c r="J69" s="131">
        <f t="shared" si="35"/>
        <v>3360</v>
      </c>
      <c r="K69" s="131">
        <f t="shared" si="35"/>
        <v>1890</v>
      </c>
      <c r="L69" s="131">
        <f t="shared" si="36"/>
        <v>1680</v>
      </c>
      <c r="M69" s="131">
        <v>0</v>
      </c>
      <c r="N69" s="131"/>
      <c r="O69" s="131"/>
      <c r="P69" s="131">
        <f t="shared" si="37"/>
        <v>6930</v>
      </c>
    </row>
    <row r="70" spans="1:16" ht="12.75">
      <c r="A70" s="126"/>
      <c r="B70" s="127"/>
      <c r="C70" s="128" t="s">
        <v>75</v>
      </c>
      <c r="D70" s="2">
        <v>19359944</v>
      </c>
      <c r="E70" s="129" t="s">
        <v>169</v>
      </c>
      <c r="F70" s="130">
        <v>72</v>
      </c>
      <c r="G70" s="130">
        <f t="shared" si="34"/>
        <v>72</v>
      </c>
      <c r="H70" s="130">
        <v>40</v>
      </c>
      <c r="I70" s="130">
        <v>22.5</v>
      </c>
      <c r="J70" s="131">
        <f t="shared" si="35"/>
        <v>2880</v>
      </c>
      <c r="K70" s="131">
        <f t="shared" si="35"/>
        <v>1620</v>
      </c>
      <c r="L70" s="131">
        <f t="shared" si="36"/>
        <v>1440</v>
      </c>
      <c r="M70" s="131">
        <v>0</v>
      </c>
      <c r="N70" s="131"/>
      <c r="O70" s="131"/>
      <c r="P70" s="131">
        <f t="shared" si="37"/>
        <v>5940</v>
      </c>
    </row>
    <row r="71" spans="1:16" ht="12.75">
      <c r="A71" s="126"/>
      <c r="B71" s="127"/>
      <c r="C71" s="128" t="s">
        <v>76</v>
      </c>
      <c r="D71" s="2">
        <v>36576307</v>
      </c>
      <c r="E71" s="129" t="s">
        <v>170</v>
      </c>
      <c r="F71" s="130">
        <v>60</v>
      </c>
      <c r="G71" s="130">
        <f t="shared" si="34"/>
        <v>60</v>
      </c>
      <c r="H71" s="130">
        <v>40</v>
      </c>
      <c r="I71" s="130">
        <v>22.5</v>
      </c>
      <c r="J71" s="131">
        <f t="shared" si="35"/>
        <v>2400</v>
      </c>
      <c r="K71" s="131">
        <f t="shared" si="35"/>
        <v>1350</v>
      </c>
      <c r="L71" s="131">
        <f t="shared" si="36"/>
        <v>1200</v>
      </c>
      <c r="M71" s="131">
        <v>0</v>
      </c>
      <c r="N71" s="131"/>
      <c r="O71" s="131"/>
      <c r="P71" s="131">
        <f t="shared" si="37"/>
        <v>4950</v>
      </c>
    </row>
    <row r="72" spans="1:16" ht="12.75">
      <c r="A72" s="126"/>
      <c r="B72" s="127"/>
      <c r="C72" s="128" t="s">
        <v>77</v>
      </c>
      <c r="D72" s="2">
        <v>19759614</v>
      </c>
      <c r="E72" s="129" t="s">
        <v>171</v>
      </c>
      <c r="F72" s="130">
        <v>84</v>
      </c>
      <c r="G72" s="130">
        <f t="shared" si="34"/>
        <v>84</v>
      </c>
      <c r="H72" s="130">
        <v>40</v>
      </c>
      <c r="I72" s="130">
        <v>22.5</v>
      </c>
      <c r="J72" s="131">
        <f t="shared" si="35"/>
        <v>3360</v>
      </c>
      <c r="K72" s="131">
        <f t="shared" si="35"/>
        <v>1890</v>
      </c>
      <c r="L72" s="131">
        <f t="shared" si="36"/>
        <v>1680</v>
      </c>
      <c r="M72" s="131">
        <v>0</v>
      </c>
      <c r="N72" s="131"/>
      <c r="O72" s="131"/>
      <c r="P72" s="131">
        <f t="shared" si="37"/>
        <v>6930</v>
      </c>
    </row>
    <row r="73" spans="1:16" ht="12.75">
      <c r="A73" s="126"/>
      <c r="B73" s="127"/>
      <c r="C73" s="128" t="s">
        <v>72</v>
      </c>
      <c r="D73" s="2">
        <v>19890104</v>
      </c>
      <c r="E73" s="374" t="s">
        <v>449</v>
      </c>
      <c r="F73" s="130">
        <v>0</v>
      </c>
      <c r="G73" s="130">
        <f t="shared" si="34"/>
        <v>0</v>
      </c>
      <c r="H73" s="130">
        <v>40</v>
      </c>
      <c r="I73" s="130">
        <v>22.5</v>
      </c>
      <c r="J73" s="131">
        <f>F73*H73</f>
        <v>0</v>
      </c>
      <c r="K73" s="131">
        <f>G73*I73</f>
        <v>0</v>
      </c>
      <c r="L73" s="131">
        <f>G73*20</f>
        <v>0</v>
      </c>
      <c r="M73" s="131">
        <v>0</v>
      </c>
      <c r="N73" s="131"/>
      <c r="O73" s="131"/>
      <c r="P73" s="131">
        <f t="shared" si="37"/>
        <v>0</v>
      </c>
    </row>
    <row r="74" spans="1:16" ht="12.75">
      <c r="A74" s="126"/>
      <c r="B74" s="127"/>
      <c r="C74" s="128" t="s">
        <v>74</v>
      </c>
      <c r="D74" s="2">
        <v>33404234</v>
      </c>
      <c r="E74" s="129" t="s">
        <v>253</v>
      </c>
      <c r="F74" s="130">
        <v>24</v>
      </c>
      <c r="G74" s="130">
        <f t="shared" si="34"/>
        <v>24</v>
      </c>
      <c r="H74" s="130">
        <v>40</v>
      </c>
      <c r="I74" s="130">
        <v>22.5</v>
      </c>
      <c r="J74" s="131">
        <f>F74*H74</f>
        <v>960</v>
      </c>
      <c r="K74" s="131">
        <f>G74*I74</f>
        <v>540</v>
      </c>
      <c r="L74" s="131">
        <f>G74*20</f>
        <v>480</v>
      </c>
      <c r="M74" s="131">
        <v>0</v>
      </c>
      <c r="N74" s="131"/>
      <c r="O74" s="131"/>
      <c r="P74" s="131">
        <f t="shared" si="37"/>
        <v>1980</v>
      </c>
    </row>
    <row r="75" spans="1:16" ht="12.75">
      <c r="A75" s="126"/>
      <c r="B75" s="127"/>
      <c r="C75" s="192" t="s">
        <v>37</v>
      </c>
      <c r="D75" s="1"/>
      <c r="E75" s="141"/>
      <c r="F75" s="3">
        <f>SUM(F67:F74)</f>
        <v>504</v>
      </c>
      <c r="G75" s="3">
        <f>SUM(G67:G74)</f>
        <v>504</v>
      </c>
      <c r="H75" s="3"/>
      <c r="I75" s="3"/>
      <c r="J75" s="176">
        <f aca="true" t="shared" si="38" ref="J75:O75">SUM(J67:J72)</f>
        <v>19200</v>
      </c>
      <c r="K75" s="176">
        <f t="shared" si="38"/>
        <v>10800</v>
      </c>
      <c r="L75" s="176">
        <f t="shared" si="38"/>
        <v>9600</v>
      </c>
      <c r="M75" s="176">
        <f t="shared" si="38"/>
        <v>624</v>
      </c>
      <c r="N75" s="176">
        <f t="shared" si="38"/>
        <v>0</v>
      </c>
      <c r="O75" s="176">
        <f t="shared" si="38"/>
        <v>0</v>
      </c>
      <c r="P75" s="176">
        <f>SUM(P67:P74)</f>
        <v>42204</v>
      </c>
    </row>
    <row r="76" spans="1:16" ht="12.75">
      <c r="A76" s="193"/>
      <c r="B76" s="194"/>
      <c r="C76" s="197"/>
      <c r="D76" s="1"/>
      <c r="E76" s="141"/>
      <c r="F76" s="3"/>
      <c r="G76" s="3"/>
      <c r="H76" s="3"/>
      <c r="I76" s="3"/>
      <c r="J76" s="176"/>
      <c r="K76" s="176"/>
      <c r="L76" s="176"/>
      <c r="M76" s="176"/>
      <c r="N76" s="176"/>
      <c r="O76" s="176"/>
      <c r="P76" s="176"/>
    </row>
    <row r="77" spans="1:16" ht="12.75">
      <c r="A77" s="195">
        <v>8</v>
      </c>
      <c r="B77" s="198" t="s">
        <v>78</v>
      </c>
      <c r="C77" s="1" t="s">
        <v>79</v>
      </c>
      <c r="D77" s="1">
        <v>11917220</v>
      </c>
      <c r="E77" s="129" t="s">
        <v>172</v>
      </c>
      <c r="F77" s="130">
        <v>104</v>
      </c>
      <c r="G77" s="130">
        <f aca="true" t="shared" si="39" ref="G77:G83">F77</f>
        <v>104</v>
      </c>
      <c r="H77" s="130">
        <v>40</v>
      </c>
      <c r="I77" s="130">
        <v>22.5</v>
      </c>
      <c r="J77" s="199">
        <f>F77*H77</f>
        <v>4160</v>
      </c>
      <c r="K77" s="130">
        <f>G77*I77</f>
        <v>2340</v>
      </c>
      <c r="L77" s="131">
        <f aca="true" t="shared" si="40" ref="L77:L83">G77*20</f>
        <v>2080</v>
      </c>
      <c r="M77" s="200">
        <f>J77*15%</f>
        <v>624</v>
      </c>
      <c r="N77" s="131"/>
      <c r="O77" s="131"/>
      <c r="P77" s="131">
        <f aca="true" t="shared" si="41" ref="P77:P83">J77+K77+L77+M77+N77-O77</f>
        <v>9204</v>
      </c>
    </row>
    <row r="78" spans="1:16" ht="12.75">
      <c r="A78" s="167"/>
      <c r="B78" s="168"/>
      <c r="C78" s="128" t="s">
        <v>80</v>
      </c>
      <c r="D78" s="2">
        <v>11917220</v>
      </c>
      <c r="E78" s="129" t="s">
        <v>173</v>
      </c>
      <c r="F78" s="130">
        <v>12</v>
      </c>
      <c r="G78" s="130">
        <f t="shared" si="39"/>
        <v>12</v>
      </c>
      <c r="H78" s="130">
        <v>40</v>
      </c>
      <c r="I78" s="130">
        <v>22.5</v>
      </c>
      <c r="J78" s="199">
        <f>F78*H78</f>
        <v>480</v>
      </c>
      <c r="K78" s="130">
        <f>G78*I78</f>
        <v>270</v>
      </c>
      <c r="L78" s="131">
        <f t="shared" si="40"/>
        <v>240</v>
      </c>
      <c r="M78" s="200">
        <v>0</v>
      </c>
      <c r="N78" s="131"/>
      <c r="O78" s="131"/>
      <c r="P78" s="131">
        <f t="shared" si="41"/>
        <v>990</v>
      </c>
    </row>
    <row r="79" spans="1:16" ht="12.75">
      <c r="A79" s="126"/>
      <c r="B79" s="127"/>
      <c r="C79" s="128" t="s">
        <v>81</v>
      </c>
      <c r="D79" s="2">
        <v>11917220</v>
      </c>
      <c r="E79" s="129" t="s">
        <v>174</v>
      </c>
      <c r="F79" s="130">
        <v>72</v>
      </c>
      <c r="G79" s="130">
        <f t="shared" si="39"/>
        <v>72</v>
      </c>
      <c r="H79" s="130">
        <v>40</v>
      </c>
      <c r="I79" s="130">
        <v>22.5</v>
      </c>
      <c r="J79" s="199">
        <f aca="true" t="shared" si="42" ref="J79:K83">F79*H79</f>
        <v>2880</v>
      </c>
      <c r="K79" s="130">
        <f t="shared" si="42"/>
        <v>1620</v>
      </c>
      <c r="L79" s="131">
        <f t="shared" si="40"/>
        <v>1440</v>
      </c>
      <c r="M79" s="131">
        <v>0</v>
      </c>
      <c r="N79" s="131"/>
      <c r="O79" s="131"/>
      <c r="P79" s="131">
        <f t="shared" si="41"/>
        <v>5940</v>
      </c>
    </row>
    <row r="80" spans="1:16" ht="12.75">
      <c r="A80" s="126"/>
      <c r="B80" s="127"/>
      <c r="C80" s="128" t="s">
        <v>82</v>
      </c>
      <c r="D80" s="2">
        <v>11917220</v>
      </c>
      <c r="E80" s="129" t="s">
        <v>175</v>
      </c>
      <c r="F80" s="130">
        <v>84</v>
      </c>
      <c r="G80" s="130">
        <f t="shared" si="39"/>
        <v>84</v>
      </c>
      <c r="H80" s="130">
        <v>40</v>
      </c>
      <c r="I80" s="130">
        <v>22.5</v>
      </c>
      <c r="J80" s="199">
        <f t="shared" si="42"/>
        <v>3360</v>
      </c>
      <c r="K80" s="130">
        <f t="shared" si="42"/>
        <v>1890</v>
      </c>
      <c r="L80" s="131">
        <f t="shared" si="40"/>
        <v>1680</v>
      </c>
      <c r="M80" s="131">
        <v>0</v>
      </c>
      <c r="N80" s="131"/>
      <c r="O80" s="131"/>
      <c r="P80" s="131">
        <f t="shared" si="41"/>
        <v>6930</v>
      </c>
    </row>
    <row r="81" spans="1:16" ht="12.75">
      <c r="A81" s="126"/>
      <c r="B81" s="127"/>
      <c r="C81" s="128" t="s">
        <v>127</v>
      </c>
      <c r="D81" s="2">
        <v>33277351</v>
      </c>
      <c r="E81" s="129" t="s">
        <v>176</v>
      </c>
      <c r="F81" s="130">
        <v>72</v>
      </c>
      <c r="G81" s="130">
        <f t="shared" si="39"/>
        <v>72</v>
      </c>
      <c r="H81" s="130">
        <v>40</v>
      </c>
      <c r="I81" s="130">
        <v>22.5</v>
      </c>
      <c r="J81" s="199">
        <f t="shared" si="42"/>
        <v>2880</v>
      </c>
      <c r="K81" s="130">
        <f t="shared" si="42"/>
        <v>1620</v>
      </c>
      <c r="L81" s="131">
        <f t="shared" si="40"/>
        <v>1440</v>
      </c>
      <c r="M81" s="131">
        <v>0</v>
      </c>
      <c r="N81" s="131"/>
      <c r="O81" s="131"/>
      <c r="P81" s="131">
        <f t="shared" si="41"/>
        <v>5940</v>
      </c>
    </row>
    <row r="82" spans="1:16" ht="12.75">
      <c r="A82" s="126"/>
      <c r="B82" s="127"/>
      <c r="C82" s="128" t="s">
        <v>83</v>
      </c>
      <c r="D82" s="2">
        <v>19915829</v>
      </c>
      <c r="E82" s="129" t="s">
        <v>177</v>
      </c>
      <c r="F82" s="130">
        <v>88</v>
      </c>
      <c r="G82" s="130">
        <f t="shared" si="39"/>
        <v>88</v>
      </c>
      <c r="H82" s="130">
        <v>40</v>
      </c>
      <c r="I82" s="130">
        <v>22.5</v>
      </c>
      <c r="J82" s="199">
        <f t="shared" si="42"/>
        <v>3520</v>
      </c>
      <c r="K82" s="130">
        <f t="shared" si="42"/>
        <v>1980</v>
      </c>
      <c r="L82" s="131">
        <f t="shared" si="40"/>
        <v>1760</v>
      </c>
      <c r="M82" s="131">
        <v>0</v>
      </c>
      <c r="N82" s="131"/>
      <c r="O82" s="131"/>
      <c r="P82" s="131">
        <f t="shared" si="41"/>
        <v>7260</v>
      </c>
    </row>
    <row r="83" spans="1:16" ht="12.75">
      <c r="A83" s="126"/>
      <c r="B83" s="127"/>
      <c r="C83" s="128" t="s">
        <v>84</v>
      </c>
      <c r="D83" s="2">
        <v>34226062</v>
      </c>
      <c r="E83" s="129" t="s">
        <v>206</v>
      </c>
      <c r="F83" s="130">
        <v>72</v>
      </c>
      <c r="G83" s="130">
        <f t="shared" si="39"/>
        <v>72</v>
      </c>
      <c r="H83" s="130">
        <v>40</v>
      </c>
      <c r="I83" s="130">
        <v>22.5</v>
      </c>
      <c r="J83" s="199">
        <f t="shared" si="42"/>
        <v>2880</v>
      </c>
      <c r="K83" s="130">
        <f t="shared" si="42"/>
        <v>1620</v>
      </c>
      <c r="L83" s="131">
        <f t="shared" si="40"/>
        <v>1440</v>
      </c>
      <c r="M83" s="131">
        <v>0</v>
      </c>
      <c r="N83" s="131"/>
      <c r="O83" s="131"/>
      <c r="P83" s="131">
        <f t="shared" si="41"/>
        <v>5940</v>
      </c>
    </row>
    <row r="84" spans="1:16" ht="12.75">
      <c r="A84" s="184"/>
      <c r="B84" s="185"/>
      <c r="C84" s="192" t="s">
        <v>37</v>
      </c>
      <c r="D84" s="1"/>
      <c r="E84" s="141"/>
      <c r="F84" s="3">
        <f>SUM(F77:F83)</f>
        <v>504</v>
      </c>
      <c r="G84" s="3">
        <f>SUM(G77:G83)</f>
        <v>504</v>
      </c>
      <c r="H84" s="3"/>
      <c r="I84" s="3"/>
      <c r="J84" s="176">
        <f aca="true" t="shared" si="43" ref="J84:P84">SUM(J77:J83)</f>
        <v>20160</v>
      </c>
      <c r="K84" s="176">
        <f t="shared" si="43"/>
        <v>11340</v>
      </c>
      <c r="L84" s="176">
        <f t="shared" si="43"/>
        <v>10080</v>
      </c>
      <c r="M84" s="176">
        <f t="shared" si="43"/>
        <v>624</v>
      </c>
      <c r="N84" s="176">
        <f t="shared" si="43"/>
        <v>0</v>
      </c>
      <c r="O84" s="176">
        <f t="shared" si="43"/>
        <v>0</v>
      </c>
      <c r="P84" s="176">
        <f t="shared" si="43"/>
        <v>42204</v>
      </c>
    </row>
    <row r="85" spans="1:16" s="162" customFormat="1" ht="12.75">
      <c r="A85" s="201"/>
      <c r="B85" s="201"/>
      <c r="C85" s="18"/>
      <c r="D85" s="18"/>
      <c r="E85" s="178"/>
      <c r="F85" s="180"/>
      <c r="G85" s="180"/>
      <c r="H85" s="180"/>
      <c r="I85" s="180"/>
      <c r="J85" s="181"/>
      <c r="K85" s="181"/>
      <c r="L85" s="181"/>
      <c r="M85" s="181"/>
      <c r="N85" s="181"/>
      <c r="O85" s="181"/>
      <c r="P85" s="181"/>
    </row>
    <row r="86" spans="1:16" ht="12.75">
      <c r="A86" s="139">
        <v>9</v>
      </c>
      <c r="B86" s="139" t="s">
        <v>85</v>
      </c>
      <c r="C86" s="1" t="s">
        <v>86</v>
      </c>
      <c r="D86" s="1">
        <v>28599261</v>
      </c>
      <c r="E86" s="129" t="s">
        <v>241</v>
      </c>
      <c r="F86" s="130">
        <v>133</v>
      </c>
      <c r="G86" s="130">
        <f aca="true" t="shared" si="44" ref="G86:G92">F86</f>
        <v>133</v>
      </c>
      <c r="H86" s="130">
        <v>40</v>
      </c>
      <c r="I86" s="130">
        <v>22.5</v>
      </c>
      <c r="J86" s="131">
        <f aca="true" t="shared" si="45" ref="J86:K88">F86*H86</f>
        <v>5320</v>
      </c>
      <c r="K86" s="131">
        <f t="shared" si="45"/>
        <v>2992.5</v>
      </c>
      <c r="L86" s="131">
        <f aca="true" t="shared" si="46" ref="L86:L92">G86*20</f>
        <v>2660</v>
      </c>
      <c r="M86" s="131">
        <f>J86*15%</f>
        <v>798</v>
      </c>
      <c r="N86" s="131"/>
      <c r="O86" s="131"/>
      <c r="P86" s="131">
        <f aca="true" t="shared" si="47" ref="P86:P92">J86+K86+L86+M86+N86-O86</f>
        <v>11770.5</v>
      </c>
    </row>
    <row r="87" spans="1:16" ht="12.75">
      <c r="A87" s="167"/>
      <c r="B87" s="168"/>
      <c r="C87" s="128" t="s">
        <v>87</v>
      </c>
      <c r="D87" s="2">
        <v>19993010</v>
      </c>
      <c r="E87" s="129" t="s">
        <v>213</v>
      </c>
      <c r="F87" s="130">
        <v>24</v>
      </c>
      <c r="G87" s="130">
        <f t="shared" si="44"/>
        <v>24</v>
      </c>
      <c r="H87" s="130">
        <v>40</v>
      </c>
      <c r="I87" s="130">
        <v>22.5</v>
      </c>
      <c r="J87" s="131">
        <f t="shared" si="45"/>
        <v>960</v>
      </c>
      <c r="K87" s="131">
        <f>G87*I87</f>
        <v>540</v>
      </c>
      <c r="L87" s="131">
        <f t="shared" si="46"/>
        <v>480</v>
      </c>
      <c r="M87" s="131">
        <v>0</v>
      </c>
      <c r="N87" s="131"/>
      <c r="O87" s="131"/>
      <c r="P87" s="131">
        <f t="shared" si="47"/>
        <v>1980</v>
      </c>
    </row>
    <row r="88" spans="1:16" ht="12.75">
      <c r="A88" s="126"/>
      <c r="B88" s="127"/>
      <c r="C88" s="128" t="s">
        <v>89</v>
      </c>
      <c r="D88" s="2">
        <v>28599261</v>
      </c>
      <c r="E88" s="129" t="s">
        <v>243</v>
      </c>
      <c r="F88" s="130">
        <v>82</v>
      </c>
      <c r="G88" s="130">
        <f t="shared" si="44"/>
        <v>82</v>
      </c>
      <c r="H88" s="130">
        <v>40</v>
      </c>
      <c r="I88" s="130">
        <v>22.5</v>
      </c>
      <c r="J88" s="131">
        <f t="shared" si="45"/>
        <v>3280</v>
      </c>
      <c r="K88" s="131">
        <f t="shared" si="45"/>
        <v>1845</v>
      </c>
      <c r="L88" s="131">
        <f t="shared" si="46"/>
        <v>1640</v>
      </c>
      <c r="M88" s="131">
        <v>0</v>
      </c>
      <c r="N88" s="131"/>
      <c r="O88" s="131"/>
      <c r="P88" s="131">
        <f t="shared" si="47"/>
        <v>6765</v>
      </c>
    </row>
    <row r="89" spans="1:16" ht="12.75">
      <c r="A89" s="126"/>
      <c r="B89" s="127"/>
      <c r="C89" s="128" t="s">
        <v>90</v>
      </c>
      <c r="D89" s="2">
        <v>28599261</v>
      </c>
      <c r="E89" s="374" t="s">
        <v>449</v>
      </c>
      <c r="F89" s="130">
        <v>0</v>
      </c>
      <c r="G89" s="130">
        <f t="shared" si="44"/>
        <v>0</v>
      </c>
      <c r="H89" s="130">
        <v>40</v>
      </c>
      <c r="I89" s="130">
        <v>22.5</v>
      </c>
      <c r="J89" s="131">
        <f aca="true" t="shared" si="48" ref="J89:K92">F89*H89</f>
        <v>0</v>
      </c>
      <c r="K89" s="131">
        <f t="shared" si="48"/>
        <v>0</v>
      </c>
      <c r="L89" s="131">
        <f t="shared" si="46"/>
        <v>0</v>
      </c>
      <c r="M89" s="131">
        <v>0</v>
      </c>
      <c r="N89" s="131"/>
      <c r="O89" s="131"/>
      <c r="P89" s="131">
        <f t="shared" si="47"/>
        <v>0</v>
      </c>
    </row>
    <row r="90" spans="1:16" ht="12.75">
      <c r="A90" s="126"/>
      <c r="B90" s="127"/>
      <c r="C90" s="128" t="s">
        <v>144</v>
      </c>
      <c r="D90" s="2">
        <v>28599261</v>
      </c>
      <c r="E90" s="129" t="s">
        <v>242</v>
      </c>
      <c r="F90" s="130">
        <v>32</v>
      </c>
      <c r="G90" s="130">
        <f t="shared" si="44"/>
        <v>32</v>
      </c>
      <c r="H90" s="130">
        <v>40</v>
      </c>
      <c r="I90" s="130">
        <v>22.5</v>
      </c>
      <c r="J90" s="131">
        <f t="shared" si="48"/>
        <v>1280</v>
      </c>
      <c r="K90" s="131">
        <f t="shared" si="48"/>
        <v>720</v>
      </c>
      <c r="L90" s="131">
        <f t="shared" si="46"/>
        <v>640</v>
      </c>
      <c r="M90" s="131">
        <v>0</v>
      </c>
      <c r="N90" s="131"/>
      <c r="O90" s="131"/>
      <c r="P90" s="131">
        <f t="shared" si="47"/>
        <v>2640</v>
      </c>
    </row>
    <row r="91" spans="1:16" ht="12.75">
      <c r="A91" s="126"/>
      <c r="B91" s="127"/>
      <c r="C91" s="128" t="s">
        <v>128</v>
      </c>
      <c r="D91" s="2">
        <v>33510742</v>
      </c>
      <c r="E91" s="129" t="s">
        <v>178</v>
      </c>
      <c r="F91" s="130">
        <v>200</v>
      </c>
      <c r="G91" s="130">
        <f t="shared" si="44"/>
        <v>200</v>
      </c>
      <c r="H91" s="130">
        <v>40</v>
      </c>
      <c r="I91" s="130">
        <v>22.5</v>
      </c>
      <c r="J91" s="131">
        <f t="shared" si="48"/>
        <v>8000</v>
      </c>
      <c r="K91" s="131">
        <f t="shared" si="48"/>
        <v>4500</v>
      </c>
      <c r="L91" s="131">
        <f t="shared" si="46"/>
        <v>4000</v>
      </c>
      <c r="M91" s="131">
        <v>0</v>
      </c>
      <c r="N91" s="131"/>
      <c r="O91" s="131"/>
      <c r="P91" s="131">
        <f t="shared" si="47"/>
        <v>16500</v>
      </c>
    </row>
    <row r="92" spans="1:16" ht="12.75">
      <c r="A92" s="126"/>
      <c r="B92" s="127"/>
      <c r="C92" s="128" t="s">
        <v>88</v>
      </c>
      <c r="D92" s="2">
        <v>20014833</v>
      </c>
      <c r="E92" s="129" t="s">
        <v>167</v>
      </c>
      <c r="F92" s="130">
        <v>133</v>
      </c>
      <c r="G92" s="130">
        <f t="shared" si="44"/>
        <v>133</v>
      </c>
      <c r="H92" s="130">
        <v>40</v>
      </c>
      <c r="I92" s="130">
        <v>22.5</v>
      </c>
      <c r="J92" s="131">
        <f t="shared" si="48"/>
        <v>5320</v>
      </c>
      <c r="K92" s="131">
        <f t="shared" si="48"/>
        <v>2992.5</v>
      </c>
      <c r="L92" s="131">
        <f t="shared" si="46"/>
        <v>2660</v>
      </c>
      <c r="M92" s="131">
        <v>0</v>
      </c>
      <c r="N92" s="131"/>
      <c r="O92" s="131"/>
      <c r="P92" s="131">
        <f t="shared" si="47"/>
        <v>10972.5</v>
      </c>
    </row>
    <row r="93" spans="1:16" ht="12.75">
      <c r="A93" s="126"/>
      <c r="B93" s="127"/>
      <c r="C93" s="192" t="s">
        <v>37</v>
      </c>
      <c r="D93" s="1"/>
      <c r="E93" s="141"/>
      <c r="F93" s="3">
        <f>SUM(F86:F92)</f>
        <v>604</v>
      </c>
      <c r="G93" s="3">
        <f>SUM(G86:G92)</f>
        <v>604</v>
      </c>
      <c r="H93" s="3"/>
      <c r="I93" s="3"/>
      <c r="J93" s="176">
        <f aca="true" t="shared" si="49" ref="J93:O93">SUM(J86:J90)</f>
        <v>10840</v>
      </c>
      <c r="K93" s="176">
        <f t="shared" si="49"/>
        <v>6097.5</v>
      </c>
      <c r="L93" s="176">
        <f t="shared" si="49"/>
        <v>5420</v>
      </c>
      <c r="M93" s="176">
        <f t="shared" si="49"/>
        <v>798</v>
      </c>
      <c r="N93" s="176">
        <f t="shared" si="49"/>
        <v>0</v>
      </c>
      <c r="O93" s="176">
        <f t="shared" si="49"/>
        <v>0</v>
      </c>
      <c r="P93" s="176">
        <f>SUM(P86:P92)</f>
        <v>50628</v>
      </c>
    </row>
    <row r="94" spans="1:16" ht="12.75">
      <c r="A94" s="184"/>
      <c r="B94" s="185"/>
      <c r="C94" s="4"/>
      <c r="D94" s="4"/>
      <c r="E94" s="202"/>
      <c r="F94" s="203"/>
      <c r="G94" s="203"/>
      <c r="H94" s="203"/>
      <c r="I94" s="203"/>
      <c r="J94" s="204"/>
      <c r="K94" s="204"/>
      <c r="L94" s="204"/>
      <c r="M94" s="204"/>
      <c r="N94" s="204"/>
      <c r="O94" s="204"/>
      <c r="P94" s="204"/>
    </row>
    <row r="95" spans="1:16" ht="12.75">
      <c r="A95" s="134">
        <v>10</v>
      </c>
      <c r="B95" s="205" t="s">
        <v>92</v>
      </c>
      <c r="C95" s="1" t="s">
        <v>93</v>
      </c>
      <c r="D95" s="1">
        <v>26199560</v>
      </c>
      <c r="E95" s="129" t="s">
        <v>198</v>
      </c>
      <c r="F95" s="130">
        <v>130</v>
      </c>
      <c r="G95" s="130">
        <f aca="true" t="shared" si="50" ref="G95:G100">F95</f>
        <v>130</v>
      </c>
      <c r="H95" s="130">
        <v>40</v>
      </c>
      <c r="I95" s="130">
        <v>22.5</v>
      </c>
      <c r="J95" s="131">
        <f aca="true" t="shared" si="51" ref="J95:K97">F95*H95</f>
        <v>5200</v>
      </c>
      <c r="K95" s="131">
        <f t="shared" si="51"/>
        <v>2925</v>
      </c>
      <c r="L95" s="131">
        <f aca="true" t="shared" si="52" ref="L95:L100">G95*20</f>
        <v>2600</v>
      </c>
      <c r="M95" s="131">
        <f>J95*15%</f>
        <v>780</v>
      </c>
      <c r="N95" s="131"/>
      <c r="O95" s="131"/>
      <c r="P95" s="131">
        <f aca="true" t="shared" si="53" ref="P95:P100">J95+K95+L95+M95+N95-O95</f>
        <v>11505</v>
      </c>
    </row>
    <row r="96" spans="1:16" ht="12.75">
      <c r="A96" s="167"/>
      <c r="B96" s="168"/>
      <c r="C96" s="2" t="s">
        <v>94</v>
      </c>
      <c r="D96" s="2">
        <v>26199560</v>
      </c>
      <c r="E96" s="129" t="s">
        <v>200</v>
      </c>
      <c r="F96" s="130">
        <v>101</v>
      </c>
      <c r="G96" s="130">
        <f t="shared" si="50"/>
        <v>101</v>
      </c>
      <c r="H96" s="130">
        <v>40</v>
      </c>
      <c r="I96" s="130">
        <v>22.5</v>
      </c>
      <c r="J96" s="131">
        <f>F96*H96</f>
        <v>4040</v>
      </c>
      <c r="K96" s="131">
        <f>G96*I96</f>
        <v>2272.5</v>
      </c>
      <c r="L96" s="131">
        <f t="shared" si="52"/>
        <v>2020</v>
      </c>
      <c r="M96" s="131">
        <v>0</v>
      </c>
      <c r="N96" s="131"/>
      <c r="O96" s="131"/>
      <c r="P96" s="131">
        <f t="shared" si="53"/>
        <v>8332.5</v>
      </c>
    </row>
    <row r="97" spans="1:16" ht="12.75">
      <c r="A97" s="126"/>
      <c r="B97" s="127"/>
      <c r="C97" s="2" t="s">
        <v>95</v>
      </c>
      <c r="D97" s="2">
        <v>26199560</v>
      </c>
      <c r="E97" s="129" t="s">
        <v>197</v>
      </c>
      <c r="F97" s="130">
        <v>102</v>
      </c>
      <c r="G97" s="130">
        <f t="shared" si="50"/>
        <v>102</v>
      </c>
      <c r="H97" s="130">
        <v>40</v>
      </c>
      <c r="I97" s="130">
        <v>22.5</v>
      </c>
      <c r="J97" s="131">
        <f t="shared" si="51"/>
        <v>4080</v>
      </c>
      <c r="K97" s="131">
        <f t="shared" si="51"/>
        <v>2295</v>
      </c>
      <c r="L97" s="131">
        <f t="shared" si="52"/>
        <v>2040</v>
      </c>
      <c r="M97" s="131">
        <v>0</v>
      </c>
      <c r="N97" s="131"/>
      <c r="O97" s="131"/>
      <c r="P97" s="131">
        <f t="shared" si="53"/>
        <v>8415</v>
      </c>
    </row>
    <row r="98" spans="1:16" ht="12.75">
      <c r="A98" s="126"/>
      <c r="B98" s="127"/>
      <c r="C98" s="2" t="s">
        <v>96</v>
      </c>
      <c r="D98" s="2">
        <v>26199560</v>
      </c>
      <c r="E98" s="129" t="s">
        <v>199</v>
      </c>
      <c r="F98" s="130">
        <v>17</v>
      </c>
      <c r="G98" s="130">
        <f t="shared" si="50"/>
        <v>17</v>
      </c>
      <c r="H98" s="130">
        <v>40</v>
      </c>
      <c r="I98" s="130">
        <v>22.5</v>
      </c>
      <c r="J98" s="131">
        <f aca="true" t="shared" si="54" ref="J98:K100">F98*H98</f>
        <v>680</v>
      </c>
      <c r="K98" s="131">
        <f t="shared" si="54"/>
        <v>382.5</v>
      </c>
      <c r="L98" s="131">
        <f t="shared" si="52"/>
        <v>340</v>
      </c>
      <c r="M98" s="131">
        <v>0</v>
      </c>
      <c r="N98" s="131"/>
      <c r="O98" s="131"/>
      <c r="P98" s="131">
        <f t="shared" si="53"/>
        <v>1402.5</v>
      </c>
    </row>
    <row r="99" spans="1:16" ht="12.75">
      <c r="A99" s="126"/>
      <c r="B99" s="127"/>
      <c r="C99" s="2" t="s">
        <v>125</v>
      </c>
      <c r="D99" s="2">
        <v>20137437</v>
      </c>
      <c r="E99" s="129" t="s">
        <v>252</v>
      </c>
      <c r="F99" s="130">
        <v>82</v>
      </c>
      <c r="G99" s="130">
        <f t="shared" si="50"/>
        <v>82</v>
      </c>
      <c r="H99" s="130">
        <v>40</v>
      </c>
      <c r="I99" s="130">
        <v>22.5</v>
      </c>
      <c r="J99" s="131">
        <f t="shared" si="54"/>
        <v>3280</v>
      </c>
      <c r="K99" s="131">
        <f t="shared" si="54"/>
        <v>1845</v>
      </c>
      <c r="L99" s="131">
        <f t="shared" si="52"/>
        <v>1640</v>
      </c>
      <c r="M99" s="131">
        <v>0</v>
      </c>
      <c r="N99" s="131"/>
      <c r="O99" s="131"/>
      <c r="P99" s="131">
        <f t="shared" si="53"/>
        <v>6765</v>
      </c>
    </row>
    <row r="100" spans="1:16" ht="12.75">
      <c r="A100" s="126"/>
      <c r="B100" s="127"/>
      <c r="C100" s="2" t="s">
        <v>143</v>
      </c>
      <c r="D100" s="2">
        <v>19468208</v>
      </c>
      <c r="E100" s="374" t="s">
        <v>449</v>
      </c>
      <c r="F100" s="130">
        <v>0</v>
      </c>
      <c r="G100" s="130">
        <f t="shared" si="50"/>
        <v>0</v>
      </c>
      <c r="H100" s="130">
        <v>40</v>
      </c>
      <c r="I100" s="130">
        <v>22.5</v>
      </c>
      <c r="J100" s="131">
        <f t="shared" si="54"/>
        <v>0</v>
      </c>
      <c r="K100" s="131">
        <f t="shared" si="54"/>
        <v>0</v>
      </c>
      <c r="L100" s="131">
        <f t="shared" si="52"/>
        <v>0</v>
      </c>
      <c r="M100" s="131">
        <v>0</v>
      </c>
      <c r="N100" s="131"/>
      <c r="O100" s="131"/>
      <c r="P100" s="131">
        <f t="shared" si="53"/>
        <v>0</v>
      </c>
    </row>
    <row r="101" spans="1:16" ht="12.75">
      <c r="A101" s="126"/>
      <c r="B101" s="127"/>
      <c r="C101" s="2" t="s">
        <v>97</v>
      </c>
      <c r="D101" s="2">
        <v>20074770</v>
      </c>
      <c r="E101" s="129" t="s">
        <v>176</v>
      </c>
      <c r="F101" s="130">
        <v>172</v>
      </c>
      <c r="G101" s="130">
        <f>F101</f>
        <v>172</v>
      </c>
      <c r="H101" s="130">
        <v>40</v>
      </c>
      <c r="I101" s="130">
        <v>22.5</v>
      </c>
      <c r="J101" s="131">
        <f>F101*H101</f>
        <v>6880</v>
      </c>
      <c r="K101" s="131">
        <f>G101*I101</f>
        <v>3870</v>
      </c>
      <c r="L101" s="131">
        <f>G101*20</f>
        <v>3440</v>
      </c>
      <c r="M101" s="131">
        <v>0</v>
      </c>
      <c r="N101" s="131"/>
      <c r="O101" s="131"/>
      <c r="P101" s="131">
        <f>J101+K101+L101+M101+N101-O101</f>
        <v>14190</v>
      </c>
    </row>
    <row r="102" spans="1:16" ht="12.75">
      <c r="A102" s="126"/>
      <c r="B102" s="127"/>
      <c r="C102" s="3" t="s">
        <v>37</v>
      </c>
      <c r="D102" s="1"/>
      <c r="E102" s="141"/>
      <c r="F102" s="3">
        <f>SUM(F95:F101)</f>
        <v>604</v>
      </c>
      <c r="G102" s="3">
        <f>SUM(G95:G101)</f>
        <v>604</v>
      </c>
      <c r="H102" s="3"/>
      <c r="I102" s="3"/>
      <c r="J102" s="176">
        <f aca="true" t="shared" si="55" ref="J102:O102">SUM(J95:J100)</f>
        <v>17280</v>
      </c>
      <c r="K102" s="176">
        <f t="shared" si="55"/>
        <v>9720</v>
      </c>
      <c r="L102" s="176">
        <f t="shared" si="55"/>
        <v>8640</v>
      </c>
      <c r="M102" s="176">
        <f t="shared" si="55"/>
        <v>780</v>
      </c>
      <c r="N102" s="176">
        <f t="shared" si="55"/>
        <v>0</v>
      </c>
      <c r="O102" s="176">
        <f t="shared" si="55"/>
        <v>0</v>
      </c>
      <c r="P102" s="176">
        <f>SUM(P95:P101)</f>
        <v>50610</v>
      </c>
    </row>
    <row r="103" spans="1:16" ht="12.75">
      <c r="A103" s="205"/>
      <c r="B103" s="206"/>
      <c r="C103" s="1"/>
      <c r="D103" s="1"/>
      <c r="E103" s="141"/>
      <c r="F103" s="207"/>
      <c r="G103" s="3"/>
      <c r="H103" s="3"/>
      <c r="I103" s="3"/>
      <c r="J103" s="176"/>
      <c r="K103" s="176"/>
      <c r="L103" s="176"/>
      <c r="M103" s="176"/>
      <c r="N103" s="176"/>
      <c r="O103" s="176"/>
      <c r="P103" s="176"/>
    </row>
    <row r="104" spans="1:16" ht="25.5">
      <c r="A104" s="132">
        <v>11</v>
      </c>
      <c r="B104" s="208" t="s">
        <v>145</v>
      </c>
      <c r="C104" s="209" t="s">
        <v>155</v>
      </c>
      <c r="D104" s="1">
        <v>27065559</v>
      </c>
      <c r="E104" s="129" t="s">
        <v>223</v>
      </c>
      <c r="F104" s="130">
        <v>82</v>
      </c>
      <c r="G104" s="130">
        <f aca="true" t="shared" si="56" ref="G104:G112">F104</f>
        <v>82</v>
      </c>
      <c r="H104" s="130">
        <v>40</v>
      </c>
      <c r="I104" s="130">
        <v>22.5</v>
      </c>
      <c r="J104" s="131">
        <f aca="true" t="shared" si="57" ref="J104:K106">F104*H104</f>
        <v>3280</v>
      </c>
      <c r="K104" s="131">
        <f t="shared" si="57"/>
        <v>1845</v>
      </c>
      <c r="L104" s="131">
        <f aca="true" t="shared" si="58" ref="L104:L112">G104*20</f>
        <v>1640</v>
      </c>
      <c r="M104" s="131">
        <f>J104*15%</f>
        <v>492</v>
      </c>
      <c r="N104" s="131"/>
      <c r="O104" s="131"/>
      <c r="P104" s="131">
        <f aca="true" t="shared" si="59" ref="P104:P112">J104+K104+L104+M104+N104-O104</f>
        <v>7257</v>
      </c>
    </row>
    <row r="105" spans="1:16" ht="12.75">
      <c r="A105" s="167"/>
      <c r="B105" s="168"/>
      <c r="C105" s="128" t="s">
        <v>98</v>
      </c>
      <c r="D105" s="2">
        <v>19915870</v>
      </c>
      <c r="E105" s="374" t="s">
        <v>449</v>
      </c>
      <c r="F105" s="130">
        <v>0</v>
      </c>
      <c r="G105" s="130">
        <f t="shared" si="56"/>
        <v>0</v>
      </c>
      <c r="H105" s="130">
        <v>40</v>
      </c>
      <c r="I105" s="130">
        <v>22.5</v>
      </c>
      <c r="J105" s="131">
        <f t="shared" si="57"/>
        <v>0</v>
      </c>
      <c r="K105" s="131">
        <f t="shared" si="57"/>
        <v>0</v>
      </c>
      <c r="L105" s="131">
        <f t="shared" si="58"/>
        <v>0</v>
      </c>
      <c r="M105" s="131">
        <v>0</v>
      </c>
      <c r="N105" s="131"/>
      <c r="O105" s="131"/>
      <c r="P105" s="131">
        <f t="shared" si="59"/>
        <v>0</v>
      </c>
    </row>
    <row r="106" spans="1:16" ht="12.75">
      <c r="A106" s="126"/>
      <c r="B106" s="127"/>
      <c r="C106" s="128" t="s">
        <v>100</v>
      </c>
      <c r="D106" s="2">
        <v>19890236</v>
      </c>
      <c r="E106" s="129" t="s">
        <v>207</v>
      </c>
      <c r="F106" s="130">
        <v>75</v>
      </c>
      <c r="G106" s="130">
        <f t="shared" si="56"/>
        <v>75</v>
      </c>
      <c r="H106" s="130">
        <v>40</v>
      </c>
      <c r="I106" s="130">
        <v>22.5</v>
      </c>
      <c r="J106" s="131">
        <f t="shared" si="57"/>
        <v>3000</v>
      </c>
      <c r="K106" s="131">
        <f t="shared" si="57"/>
        <v>1687.5</v>
      </c>
      <c r="L106" s="131">
        <f t="shared" si="58"/>
        <v>1500</v>
      </c>
      <c r="M106" s="131">
        <v>0</v>
      </c>
      <c r="N106" s="131"/>
      <c r="O106" s="131"/>
      <c r="P106" s="131">
        <f t="shared" si="59"/>
        <v>6187.5</v>
      </c>
    </row>
    <row r="107" spans="1:16" ht="12.75">
      <c r="A107" s="126"/>
      <c r="B107" s="127"/>
      <c r="C107" s="128" t="s">
        <v>101</v>
      </c>
      <c r="D107" s="2">
        <v>27065559</v>
      </c>
      <c r="E107" s="129" t="s">
        <v>224</v>
      </c>
      <c r="F107" s="130">
        <v>68</v>
      </c>
      <c r="G107" s="130">
        <f t="shared" si="56"/>
        <v>68</v>
      </c>
      <c r="H107" s="130">
        <v>40</v>
      </c>
      <c r="I107" s="130">
        <v>22.5</v>
      </c>
      <c r="J107" s="131">
        <f aca="true" t="shared" si="60" ref="J107:K113">F107*H107</f>
        <v>2720</v>
      </c>
      <c r="K107" s="131">
        <f t="shared" si="60"/>
        <v>1530</v>
      </c>
      <c r="L107" s="131">
        <f t="shared" si="58"/>
        <v>1360</v>
      </c>
      <c r="M107" s="131">
        <v>0</v>
      </c>
      <c r="N107" s="131"/>
      <c r="O107" s="131"/>
      <c r="P107" s="131">
        <f t="shared" si="59"/>
        <v>5610</v>
      </c>
    </row>
    <row r="108" spans="1:16" ht="12.75">
      <c r="A108" s="126"/>
      <c r="B108" s="127"/>
      <c r="C108" s="128" t="s">
        <v>61</v>
      </c>
      <c r="D108" s="2">
        <v>26928317</v>
      </c>
      <c r="E108" s="129" t="s">
        <v>227</v>
      </c>
      <c r="F108" s="130">
        <v>50</v>
      </c>
      <c r="G108" s="130">
        <f t="shared" si="56"/>
        <v>50</v>
      </c>
      <c r="H108" s="130">
        <v>40</v>
      </c>
      <c r="I108" s="130">
        <v>22.5</v>
      </c>
      <c r="J108" s="131">
        <f t="shared" si="60"/>
        <v>2000</v>
      </c>
      <c r="K108" s="131">
        <f t="shared" si="60"/>
        <v>1125</v>
      </c>
      <c r="L108" s="131">
        <f t="shared" si="58"/>
        <v>1000</v>
      </c>
      <c r="M108" s="131">
        <v>0</v>
      </c>
      <c r="N108" s="131"/>
      <c r="O108" s="131"/>
      <c r="P108" s="131">
        <f t="shared" si="59"/>
        <v>4125</v>
      </c>
    </row>
    <row r="109" spans="1:16" ht="12.75">
      <c r="A109" s="126"/>
      <c r="B109" s="127"/>
      <c r="C109" s="128" t="s">
        <v>62</v>
      </c>
      <c r="D109" s="2">
        <v>26928317</v>
      </c>
      <c r="E109" s="129" t="s">
        <v>226</v>
      </c>
      <c r="F109" s="130">
        <v>48</v>
      </c>
      <c r="G109" s="130">
        <f t="shared" si="56"/>
        <v>48</v>
      </c>
      <c r="H109" s="130">
        <v>40</v>
      </c>
      <c r="I109" s="130">
        <v>22.5</v>
      </c>
      <c r="J109" s="131">
        <f t="shared" si="60"/>
        <v>1920</v>
      </c>
      <c r="K109" s="131">
        <f t="shared" si="60"/>
        <v>1080</v>
      </c>
      <c r="L109" s="131">
        <f t="shared" si="58"/>
        <v>960</v>
      </c>
      <c r="M109" s="131">
        <v>0</v>
      </c>
      <c r="N109" s="131"/>
      <c r="O109" s="131"/>
      <c r="P109" s="131">
        <f t="shared" si="59"/>
        <v>3960</v>
      </c>
    </row>
    <row r="110" spans="1:16" ht="12.75">
      <c r="A110" s="126"/>
      <c r="B110" s="127"/>
      <c r="C110" s="128" t="s">
        <v>152</v>
      </c>
      <c r="D110" s="2">
        <v>19992945</v>
      </c>
      <c r="E110" s="129" t="s">
        <v>215</v>
      </c>
      <c r="F110" s="130">
        <v>83</v>
      </c>
      <c r="G110" s="130">
        <f t="shared" si="56"/>
        <v>83</v>
      </c>
      <c r="H110" s="130">
        <v>40</v>
      </c>
      <c r="I110" s="130">
        <v>22.5</v>
      </c>
      <c r="J110" s="131">
        <f t="shared" si="60"/>
        <v>3320</v>
      </c>
      <c r="K110" s="131">
        <f t="shared" si="60"/>
        <v>1867.5</v>
      </c>
      <c r="L110" s="131">
        <f t="shared" si="58"/>
        <v>1660</v>
      </c>
      <c r="M110" s="131">
        <v>0</v>
      </c>
      <c r="N110" s="131"/>
      <c r="O110" s="131"/>
      <c r="P110" s="131">
        <f t="shared" si="59"/>
        <v>6847.5</v>
      </c>
    </row>
    <row r="111" spans="1:16" ht="12.75">
      <c r="A111" s="126"/>
      <c r="B111" s="127"/>
      <c r="C111" s="128" t="s">
        <v>63</v>
      </c>
      <c r="D111" s="2">
        <v>26928317</v>
      </c>
      <c r="E111" s="129" t="s">
        <v>225</v>
      </c>
      <c r="F111" s="130">
        <v>65</v>
      </c>
      <c r="G111" s="130">
        <f t="shared" si="56"/>
        <v>65</v>
      </c>
      <c r="H111" s="130">
        <v>40</v>
      </c>
      <c r="I111" s="130">
        <v>22.5</v>
      </c>
      <c r="J111" s="131">
        <f t="shared" si="60"/>
        <v>2600</v>
      </c>
      <c r="K111" s="131">
        <f t="shared" si="60"/>
        <v>1462.5</v>
      </c>
      <c r="L111" s="131">
        <f t="shared" si="58"/>
        <v>1300</v>
      </c>
      <c r="M111" s="131">
        <v>0</v>
      </c>
      <c r="N111" s="131"/>
      <c r="O111" s="131"/>
      <c r="P111" s="131">
        <f t="shared" si="59"/>
        <v>5362.5</v>
      </c>
    </row>
    <row r="112" spans="1:16" ht="12.75">
      <c r="A112" s="126"/>
      <c r="B112" s="127"/>
      <c r="C112" s="128" t="s">
        <v>64</v>
      </c>
      <c r="D112" s="2">
        <v>19986315</v>
      </c>
      <c r="E112" s="129" t="s">
        <v>238</v>
      </c>
      <c r="F112" s="130">
        <v>58</v>
      </c>
      <c r="G112" s="130">
        <f t="shared" si="56"/>
        <v>58</v>
      </c>
      <c r="H112" s="130">
        <v>40</v>
      </c>
      <c r="I112" s="130">
        <v>22.5</v>
      </c>
      <c r="J112" s="131">
        <f t="shared" si="60"/>
        <v>2320</v>
      </c>
      <c r="K112" s="131">
        <f t="shared" si="60"/>
        <v>1305</v>
      </c>
      <c r="L112" s="131">
        <f t="shared" si="58"/>
        <v>1160</v>
      </c>
      <c r="M112" s="131">
        <v>0</v>
      </c>
      <c r="N112" s="131"/>
      <c r="O112" s="131"/>
      <c r="P112" s="131">
        <f t="shared" si="59"/>
        <v>4785</v>
      </c>
    </row>
    <row r="113" spans="1:16" ht="12.75">
      <c r="A113" s="126"/>
      <c r="B113" s="127"/>
      <c r="C113" s="128" t="s">
        <v>99</v>
      </c>
      <c r="D113" s="2">
        <v>25917336</v>
      </c>
      <c r="E113" s="129" t="s">
        <v>194</v>
      </c>
      <c r="F113" s="130">
        <v>75</v>
      </c>
      <c r="G113" s="130">
        <f>F113</f>
        <v>75</v>
      </c>
      <c r="H113" s="130">
        <v>40</v>
      </c>
      <c r="I113" s="130">
        <v>22.5</v>
      </c>
      <c r="J113" s="131">
        <f t="shared" si="60"/>
        <v>3000</v>
      </c>
      <c r="K113" s="131">
        <f t="shared" si="60"/>
        <v>1687.5</v>
      </c>
      <c r="L113" s="131">
        <f>G113*20</f>
        <v>1500</v>
      </c>
      <c r="M113" s="131">
        <v>0</v>
      </c>
      <c r="N113" s="131"/>
      <c r="O113" s="131"/>
      <c r="P113" s="131">
        <f>J113+K113+L113+M113+N113-O113</f>
        <v>6187.5</v>
      </c>
    </row>
    <row r="114" spans="1:16" ht="12.75">
      <c r="A114" s="126"/>
      <c r="B114" s="127"/>
      <c r="C114" s="192" t="s">
        <v>37</v>
      </c>
      <c r="D114" s="1"/>
      <c r="E114" s="141"/>
      <c r="F114" s="3">
        <f>SUM(F104:F113)</f>
        <v>604</v>
      </c>
      <c r="G114" s="3">
        <f>SUM(G104:G113)</f>
        <v>604</v>
      </c>
      <c r="H114" s="3"/>
      <c r="I114" s="3"/>
      <c r="J114" s="176">
        <f aca="true" t="shared" si="61" ref="J114:O114">SUM(J104:J112)</f>
        <v>21160</v>
      </c>
      <c r="K114" s="176">
        <f t="shared" si="61"/>
        <v>11902.5</v>
      </c>
      <c r="L114" s="176">
        <f t="shared" si="61"/>
        <v>10580</v>
      </c>
      <c r="M114" s="176">
        <f t="shared" si="61"/>
        <v>492</v>
      </c>
      <c r="N114" s="176">
        <f t="shared" si="61"/>
        <v>0</v>
      </c>
      <c r="O114" s="176">
        <f t="shared" si="61"/>
        <v>0</v>
      </c>
      <c r="P114" s="176">
        <f>SUM(P104:P113)</f>
        <v>50322</v>
      </c>
    </row>
    <row r="115" spans="1:16" ht="12.75">
      <c r="A115" s="205"/>
      <c r="B115" s="206"/>
      <c r="C115" s="197"/>
      <c r="D115" s="1"/>
      <c r="E115" s="141"/>
      <c r="F115" s="207"/>
      <c r="G115" s="3"/>
      <c r="H115" s="3"/>
      <c r="I115" s="3"/>
      <c r="J115" s="176"/>
      <c r="K115" s="176"/>
      <c r="L115" s="176"/>
      <c r="M115" s="176"/>
      <c r="N115" s="176"/>
      <c r="O115" s="176"/>
      <c r="P115" s="176"/>
    </row>
    <row r="116" spans="1:16" ht="25.5">
      <c r="A116" s="139">
        <v>12</v>
      </c>
      <c r="B116" s="139" t="s">
        <v>102</v>
      </c>
      <c r="C116" s="209" t="s">
        <v>154</v>
      </c>
      <c r="D116" s="1">
        <v>33046098</v>
      </c>
      <c r="E116" s="129" t="s">
        <v>179</v>
      </c>
      <c r="F116" s="130">
        <v>132</v>
      </c>
      <c r="G116" s="130">
        <f aca="true" t="shared" si="62" ref="G116:G122">F116</f>
        <v>132</v>
      </c>
      <c r="H116" s="130">
        <v>40</v>
      </c>
      <c r="I116" s="130">
        <v>22.5</v>
      </c>
      <c r="J116" s="131">
        <f>F116*H116</f>
        <v>5280</v>
      </c>
      <c r="K116" s="131">
        <f>G116*I116</f>
        <v>2970</v>
      </c>
      <c r="L116" s="131">
        <f aca="true" t="shared" si="63" ref="L116:L122">G116*20</f>
        <v>2640</v>
      </c>
      <c r="M116" s="131">
        <f>J116*15%</f>
        <v>792</v>
      </c>
      <c r="N116" s="131"/>
      <c r="O116" s="131"/>
      <c r="P116" s="131">
        <f aca="true" t="shared" si="64" ref="P116:P122">J116+K116+L116+M116+N116-O116</f>
        <v>11682</v>
      </c>
    </row>
    <row r="117" spans="1:16" ht="12.75">
      <c r="A117" s="126"/>
      <c r="B117" s="127"/>
      <c r="C117" s="128" t="s">
        <v>104</v>
      </c>
      <c r="D117" s="2">
        <v>20750988</v>
      </c>
      <c r="E117" s="129" t="s">
        <v>180</v>
      </c>
      <c r="F117" s="130">
        <v>120</v>
      </c>
      <c r="G117" s="130">
        <f>F117</f>
        <v>120</v>
      </c>
      <c r="H117" s="130">
        <v>40</v>
      </c>
      <c r="I117" s="130">
        <v>22.5</v>
      </c>
      <c r="J117" s="131">
        <f aca="true" t="shared" si="65" ref="J117:K120">F117*H117</f>
        <v>4800</v>
      </c>
      <c r="K117" s="131">
        <f t="shared" si="65"/>
        <v>2700</v>
      </c>
      <c r="L117" s="131">
        <f>G117*20</f>
        <v>2400</v>
      </c>
      <c r="M117" s="131">
        <v>0</v>
      </c>
      <c r="N117" s="131"/>
      <c r="O117" s="131"/>
      <c r="P117" s="131">
        <f>J117+K117+L117+M117+N117-O117</f>
        <v>9900</v>
      </c>
    </row>
    <row r="118" spans="1:16" ht="12.75">
      <c r="A118" s="126"/>
      <c r="B118" s="127"/>
      <c r="C118" s="128" t="s">
        <v>106</v>
      </c>
      <c r="D118" s="2">
        <v>33046098</v>
      </c>
      <c r="E118" s="129" t="s">
        <v>181</v>
      </c>
      <c r="F118" s="130">
        <v>96</v>
      </c>
      <c r="G118" s="130">
        <f>F118</f>
        <v>96</v>
      </c>
      <c r="H118" s="130">
        <v>40</v>
      </c>
      <c r="I118" s="130">
        <v>22.5</v>
      </c>
      <c r="J118" s="131">
        <f t="shared" si="65"/>
        <v>3840</v>
      </c>
      <c r="K118" s="131">
        <f t="shared" si="65"/>
        <v>2160</v>
      </c>
      <c r="L118" s="131">
        <f>G118*20</f>
        <v>1920</v>
      </c>
      <c r="M118" s="131">
        <v>0</v>
      </c>
      <c r="N118" s="131"/>
      <c r="O118" s="131"/>
      <c r="P118" s="131">
        <f>J118+K118+L118+M118+N118-O118</f>
        <v>7920</v>
      </c>
    </row>
    <row r="119" spans="1:16" ht="12.75">
      <c r="A119" s="126"/>
      <c r="B119" s="127"/>
      <c r="C119" s="128" t="s">
        <v>107</v>
      </c>
      <c r="D119" s="2">
        <v>20245480</v>
      </c>
      <c r="E119" s="129" t="s">
        <v>182</v>
      </c>
      <c r="F119" s="130">
        <v>60</v>
      </c>
      <c r="G119" s="130">
        <f>F119</f>
        <v>60</v>
      </c>
      <c r="H119" s="130">
        <v>40</v>
      </c>
      <c r="I119" s="130">
        <v>22.5</v>
      </c>
      <c r="J119" s="131">
        <f t="shared" si="65"/>
        <v>2400</v>
      </c>
      <c r="K119" s="131">
        <f t="shared" si="65"/>
        <v>1350</v>
      </c>
      <c r="L119" s="131">
        <f>G119*20</f>
        <v>1200</v>
      </c>
      <c r="M119" s="131">
        <v>0</v>
      </c>
      <c r="N119" s="131"/>
      <c r="O119" s="131"/>
      <c r="P119" s="131">
        <f>J119+K119+L119+M119+N119-O119</f>
        <v>4950</v>
      </c>
    </row>
    <row r="120" spans="1:16" ht="12.75">
      <c r="A120" s="210"/>
      <c r="B120" s="148"/>
      <c r="C120" s="128" t="s">
        <v>40</v>
      </c>
      <c r="D120" s="2">
        <v>27018310</v>
      </c>
      <c r="E120" s="129" t="s">
        <v>237</v>
      </c>
      <c r="F120" s="130">
        <v>48</v>
      </c>
      <c r="G120" s="130">
        <f>F120</f>
        <v>48</v>
      </c>
      <c r="H120" s="130">
        <v>40</v>
      </c>
      <c r="I120" s="130">
        <v>22.5</v>
      </c>
      <c r="J120" s="131">
        <f t="shared" si="65"/>
        <v>1920</v>
      </c>
      <c r="K120" s="131">
        <f t="shared" si="65"/>
        <v>1080</v>
      </c>
      <c r="L120" s="131">
        <f>G120*20</f>
        <v>960</v>
      </c>
      <c r="M120" s="131">
        <v>0</v>
      </c>
      <c r="N120" s="131"/>
      <c r="O120" s="131"/>
      <c r="P120" s="131">
        <f>J120+K120+L120+M120+N120-O120</f>
        <v>3960</v>
      </c>
    </row>
    <row r="121" spans="1:16" ht="12.75">
      <c r="A121" s="126"/>
      <c r="B121" s="127"/>
      <c r="C121" s="128" t="s">
        <v>103</v>
      </c>
      <c r="D121" s="2">
        <v>19760295</v>
      </c>
      <c r="E121" s="129" t="s">
        <v>251</v>
      </c>
      <c r="F121" s="130">
        <v>12</v>
      </c>
      <c r="G121" s="130">
        <f t="shared" si="62"/>
        <v>12</v>
      </c>
      <c r="H121" s="130">
        <v>40</v>
      </c>
      <c r="I121" s="130">
        <v>22.5</v>
      </c>
      <c r="J121" s="131">
        <f>F121*H121</f>
        <v>480</v>
      </c>
      <c r="K121" s="131">
        <f>G121*I121</f>
        <v>270</v>
      </c>
      <c r="L121" s="131">
        <f t="shared" si="63"/>
        <v>240</v>
      </c>
      <c r="M121" s="131">
        <v>0</v>
      </c>
      <c r="N121" s="131"/>
      <c r="O121" s="131"/>
      <c r="P121" s="131">
        <f t="shared" si="64"/>
        <v>990</v>
      </c>
    </row>
    <row r="122" spans="1:16" ht="12.75">
      <c r="A122" s="126"/>
      <c r="B122" s="127"/>
      <c r="C122" s="128" t="s">
        <v>105</v>
      </c>
      <c r="D122" s="2">
        <v>32163456</v>
      </c>
      <c r="E122" s="129" t="s">
        <v>201</v>
      </c>
      <c r="F122" s="130">
        <v>36</v>
      </c>
      <c r="G122" s="130">
        <f t="shared" si="62"/>
        <v>36</v>
      </c>
      <c r="H122" s="130">
        <v>40</v>
      </c>
      <c r="I122" s="130">
        <v>22.5</v>
      </c>
      <c r="J122" s="131">
        <f>F122*H122</f>
        <v>1440</v>
      </c>
      <c r="K122" s="131">
        <f>G122*I122</f>
        <v>810</v>
      </c>
      <c r="L122" s="131">
        <f t="shared" si="63"/>
        <v>720</v>
      </c>
      <c r="M122" s="131">
        <v>0</v>
      </c>
      <c r="N122" s="131"/>
      <c r="O122" s="131"/>
      <c r="P122" s="131">
        <f t="shared" si="64"/>
        <v>2970</v>
      </c>
    </row>
    <row r="123" spans="1:16" ht="12.75">
      <c r="A123" s="184"/>
      <c r="B123" s="185"/>
      <c r="C123" s="192" t="s">
        <v>37</v>
      </c>
      <c r="D123" s="1"/>
      <c r="E123" s="141"/>
      <c r="F123" s="3">
        <f>SUM(F116:F122)</f>
        <v>504</v>
      </c>
      <c r="G123" s="3">
        <f>SUM(G116:G122)</f>
        <v>504</v>
      </c>
      <c r="H123" s="3"/>
      <c r="I123" s="3"/>
      <c r="J123" s="176">
        <f aca="true" t="shared" si="66" ref="J123:P123">SUM(J116:J122)</f>
        <v>20160</v>
      </c>
      <c r="K123" s="176">
        <f t="shared" si="66"/>
        <v>11340</v>
      </c>
      <c r="L123" s="176">
        <f t="shared" si="66"/>
        <v>10080</v>
      </c>
      <c r="M123" s="176">
        <f t="shared" si="66"/>
        <v>792</v>
      </c>
      <c r="N123" s="176">
        <f t="shared" si="66"/>
        <v>0</v>
      </c>
      <c r="O123" s="176">
        <f t="shared" si="66"/>
        <v>0</v>
      </c>
      <c r="P123" s="176">
        <f t="shared" si="66"/>
        <v>42372</v>
      </c>
    </row>
    <row r="124" spans="1:16" ht="12.75">
      <c r="A124" s="18"/>
      <c r="B124" s="18"/>
      <c r="C124" s="18"/>
      <c r="D124" s="18"/>
      <c r="E124" s="178"/>
      <c r="F124" s="180"/>
      <c r="G124" s="180"/>
      <c r="H124" s="180"/>
      <c r="I124" s="180"/>
      <c r="J124" s="181"/>
      <c r="K124" s="181"/>
      <c r="L124" s="181"/>
      <c r="M124" s="181"/>
      <c r="N124" s="181"/>
      <c r="O124" s="181"/>
      <c r="P124" s="181"/>
    </row>
    <row r="125" spans="1:16" ht="12.75">
      <c r="A125" s="134">
        <v>13</v>
      </c>
      <c r="B125" s="205" t="s">
        <v>108</v>
      </c>
      <c r="C125" s="5" t="s">
        <v>109</v>
      </c>
      <c r="D125" s="5">
        <v>25459140</v>
      </c>
      <c r="E125" s="212" t="s">
        <v>183</v>
      </c>
      <c r="F125" s="164">
        <v>149</v>
      </c>
      <c r="G125" s="164">
        <f aca="true" t="shared" si="67" ref="G125:G131">F125</f>
        <v>149</v>
      </c>
      <c r="H125" s="164">
        <v>40</v>
      </c>
      <c r="I125" s="164">
        <v>22.5</v>
      </c>
      <c r="J125" s="165">
        <f aca="true" t="shared" si="68" ref="J125:K130">F125*H125</f>
        <v>5960</v>
      </c>
      <c r="K125" s="165">
        <f t="shared" si="68"/>
        <v>3352.5</v>
      </c>
      <c r="L125" s="165">
        <f aca="true" t="shared" si="69" ref="L125:L131">G125*20</f>
        <v>2980</v>
      </c>
      <c r="M125" s="165">
        <f>J125*15%</f>
        <v>894</v>
      </c>
      <c r="N125" s="165"/>
      <c r="O125" s="165"/>
      <c r="P125" s="165">
        <f aca="true" t="shared" si="70" ref="P125:P131">J125+K125+L125+M125+N125-O125</f>
        <v>13186.5</v>
      </c>
    </row>
    <row r="126" spans="1:16" ht="12.75">
      <c r="A126" s="167"/>
      <c r="B126" s="168"/>
      <c r="C126" s="2" t="s">
        <v>110</v>
      </c>
      <c r="D126" s="2">
        <v>20570936</v>
      </c>
      <c r="E126" s="213" t="s">
        <v>184</v>
      </c>
      <c r="F126" s="130">
        <v>116</v>
      </c>
      <c r="G126" s="130">
        <f t="shared" si="67"/>
        <v>116</v>
      </c>
      <c r="H126" s="130">
        <v>40</v>
      </c>
      <c r="I126" s="130">
        <v>22.5</v>
      </c>
      <c r="J126" s="131">
        <f t="shared" si="68"/>
        <v>4640</v>
      </c>
      <c r="K126" s="131">
        <f t="shared" si="68"/>
        <v>2610</v>
      </c>
      <c r="L126" s="131">
        <f t="shared" si="69"/>
        <v>2320</v>
      </c>
      <c r="M126" s="131">
        <v>0</v>
      </c>
      <c r="N126" s="131"/>
      <c r="O126" s="131"/>
      <c r="P126" s="131">
        <f t="shared" si="70"/>
        <v>9570</v>
      </c>
    </row>
    <row r="127" spans="1:16" ht="12.75">
      <c r="A127" s="126"/>
      <c r="B127" s="127"/>
      <c r="C127" s="2" t="s">
        <v>136</v>
      </c>
      <c r="D127" s="2">
        <v>25459140</v>
      </c>
      <c r="E127" s="213" t="s">
        <v>185</v>
      </c>
      <c r="F127" s="130">
        <v>51</v>
      </c>
      <c r="G127" s="130">
        <f t="shared" si="67"/>
        <v>51</v>
      </c>
      <c r="H127" s="130">
        <v>40</v>
      </c>
      <c r="I127" s="130">
        <v>22.5</v>
      </c>
      <c r="J127" s="131">
        <f t="shared" si="68"/>
        <v>2040</v>
      </c>
      <c r="K127" s="131">
        <f t="shared" si="68"/>
        <v>1147.5</v>
      </c>
      <c r="L127" s="131">
        <f t="shared" si="69"/>
        <v>1020</v>
      </c>
      <c r="M127" s="131">
        <v>0</v>
      </c>
      <c r="N127" s="131"/>
      <c r="O127" s="131"/>
      <c r="P127" s="131">
        <f t="shared" si="70"/>
        <v>4207.5</v>
      </c>
    </row>
    <row r="128" spans="1:16" ht="12.75">
      <c r="A128" s="126"/>
      <c r="B128" s="127"/>
      <c r="C128" s="2" t="s">
        <v>132</v>
      </c>
      <c r="D128" s="2">
        <v>30719017</v>
      </c>
      <c r="E128" s="129" t="s">
        <v>186</v>
      </c>
      <c r="F128" s="130">
        <v>48</v>
      </c>
      <c r="G128" s="130">
        <f>F128</f>
        <v>48</v>
      </c>
      <c r="H128" s="130">
        <v>40</v>
      </c>
      <c r="I128" s="130">
        <v>22.5</v>
      </c>
      <c r="J128" s="131">
        <f>F128*H128</f>
        <v>1920</v>
      </c>
      <c r="K128" s="131">
        <f>G128*I128</f>
        <v>1080</v>
      </c>
      <c r="L128" s="131">
        <f>G128*20</f>
        <v>960</v>
      </c>
      <c r="M128" s="131">
        <v>0</v>
      </c>
      <c r="N128" s="131"/>
      <c r="O128" s="131"/>
      <c r="P128" s="131">
        <f>J128+K128+L128+M128+N128-O128</f>
        <v>3960</v>
      </c>
    </row>
    <row r="129" spans="1:16" ht="12.75">
      <c r="A129" s="126"/>
      <c r="B129" s="127"/>
      <c r="C129" s="2" t="s">
        <v>117</v>
      </c>
      <c r="D129" s="2">
        <v>19801441</v>
      </c>
      <c r="E129" s="129" t="s">
        <v>187</v>
      </c>
      <c r="F129" s="130">
        <v>116</v>
      </c>
      <c r="G129" s="130">
        <f>F129</f>
        <v>116</v>
      </c>
      <c r="H129" s="130">
        <v>40</v>
      </c>
      <c r="I129" s="130">
        <v>22.5</v>
      </c>
      <c r="J129" s="131">
        <f>F129*H129</f>
        <v>4640</v>
      </c>
      <c r="K129" s="131">
        <f>G129*I129</f>
        <v>2610</v>
      </c>
      <c r="L129" s="131">
        <f>G129*20</f>
        <v>2320</v>
      </c>
      <c r="M129" s="131">
        <v>0</v>
      </c>
      <c r="N129" s="131"/>
      <c r="O129" s="131"/>
      <c r="P129" s="131">
        <f>J129+K129+L129+M129+N129-O129</f>
        <v>9570</v>
      </c>
    </row>
    <row r="130" spans="1:16" ht="12.75">
      <c r="A130" s="126"/>
      <c r="B130" s="127"/>
      <c r="C130" s="2" t="s">
        <v>111</v>
      </c>
      <c r="D130" s="2">
        <v>20124305</v>
      </c>
      <c r="E130" s="129" t="s">
        <v>202</v>
      </c>
      <c r="F130" s="130">
        <v>124</v>
      </c>
      <c r="G130" s="130">
        <f t="shared" si="67"/>
        <v>124</v>
      </c>
      <c r="H130" s="130">
        <v>40</v>
      </c>
      <c r="I130" s="130">
        <v>22.5</v>
      </c>
      <c r="J130" s="131">
        <f t="shared" si="68"/>
        <v>4960</v>
      </c>
      <c r="K130" s="131">
        <f t="shared" si="68"/>
        <v>2790</v>
      </c>
      <c r="L130" s="131">
        <f t="shared" si="69"/>
        <v>2480</v>
      </c>
      <c r="M130" s="131">
        <v>0</v>
      </c>
      <c r="N130" s="131"/>
      <c r="O130" s="131"/>
      <c r="P130" s="131">
        <f t="shared" si="70"/>
        <v>10230</v>
      </c>
    </row>
    <row r="131" spans="1:16" ht="12.75">
      <c r="A131" s="126"/>
      <c r="B131" s="127"/>
      <c r="C131" s="2" t="s">
        <v>112</v>
      </c>
      <c r="D131" s="2">
        <v>25459140</v>
      </c>
      <c r="E131" s="374" t="s">
        <v>449</v>
      </c>
      <c r="F131" s="130">
        <v>0</v>
      </c>
      <c r="G131" s="130">
        <f t="shared" si="67"/>
        <v>0</v>
      </c>
      <c r="H131" s="130">
        <v>40</v>
      </c>
      <c r="I131" s="130">
        <v>22.5</v>
      </c>
      <c r="J131" s="131">
        <f>F131*H131</f>
        <v>0</v>
      </c>
      <c r="K131" s="131">
        <f>G131*I131</f>
        <v>0</v>
      </c>
      <c r="L131" s="131">
        <f t="shared" si="69"/>
        <v>0</v>
      </c>
      <c r="M131" s="131">
        <v>0</v>
      </c>
      <c r="N131" s="131"/>
      <c r="O131" s="131"/>
      <c r="P131" s="131">
        <f t="shared" si="70"/>
        <v>0</v>
      </c>
    </row>
    <row r="132" spans="1:16" ht="12.75">
      <c r="A132" s="126"/>
      <c r="B132" s="127"/>
      <c r="C132" s="3" t="s">
        <v>37</v>
      </c>
      <c r="D132" s="1"/>
      <c r="E132" s="141"/>
      <c r="F132" s="3">
        <f>SUM(F125:F131)</f>
        <v>604</v>
      </c>
      <c r="G132" s="3">
        <f>SUM(G125:G131)</f>
        <v>604</v>
      </c>
      <c r="H132" s="3"/>
      <c r="I132" s="3"/>
      <c r="J132" s="176">
        <f aca="true" t="shared" si="71" ref="J132:P132">SUM(J125:J131)</f>
        <v>24160</v>
      </c>
      <c r="K132" s="176">
        <f t="shared" si="71"/>
        <v>13590</v>
      </c>
      <c r="L132" s="176">
        <f t="shared" si="71"/>
        <v>12080</v>
      </c>
      <c r="M132" s="176">
        <f t="shared" si="71"/>
        <v>894</v>
      </c>
      <c r="N132" s="176">
        <f t="shared" si="71"/>
        <v>0</v>
      </c>
      <c r="O132" s="176">
        <f t="shared" si="71"/>
        <v>0</v>
      </c>
      <c r="P132" s="176">
        <f t="shared" si="71"/>
        <v>50724</v>
      </c>
    </row>
    <row r="133" spans="1:16" ht="12.75">
      <c r="A133" s="173"/>
      <c r="B133" s="173"/>
      <c r="C133" s="2"/>
      <c r="D133" s="2"/>
      <c r="E133" s="129"/>
      <c r="F133" s="130"/>
      <c r="G133" s="130"/>
      <c r="H133" s="130"/>
      <c r="I133" s="130"/>
      <c r="J133" s="131"/>
      <c r="K133" s="131"/>
      <c r="L133" s="131"/>
      <c r="M133" s="131"/>
      <c r="N133" s="131"/>
      <c r="O133" s="131"/>
      <c r="P133" s="131"/>
    </row>
    <row r="134" spans="1:16" ht="25.5">
      <c r="A134" s="139">
        <v>14</v>
      </c>
      <c r="B134" s="139" t="s">
        <v>114</v>
      </c>
      <c r="C134" s="2" t="s">
        <v>115</v>
      </c>
      <c r="D134" s="2">
        <v>33210742</v>
      </c>
      <c r="E134" s="129" t="s">
        <v>188</v>
      </c>
      <c r="F134" s="130">
        <v>159</v>
      </c>
      <c r="G134" s="130">
        <f aca="true" t="shared" si="72" ref="G134:G140">F134</f>
        <v>159</v>
      </c>
      <c r="H134" s="130">
        <v>40</v>
      </c>
      <c r="I134" s="130">
        <v>22.5</v>
      </c>
      <c r="J134" s="131">
        <f aca="true" t="shared" si="73" ref="J134:K140">F134*H134</f>
        <v>6360</v>
      </c>
      <c r="K134" s="131">
        <f t="shared" si="73"/>
        <v>3577.5</v>
      </c>
      <c r="L134" s="131">
        <f aca="true" t="shared" si="74" ref="L134:L140">G134*20</f>
        <v>3180</v>
      </c>
      <c r="M134" s="131">
        <f>J134*15%</f>
        <v>954</v>
      </c>
      <c r="N134" s="131"/>
      <c r="O134" s="131"/>
      <c r="P134" s="131">
        <f aca="true" t="shared" si="75" ref="P134:P140">J134+K134+L134+M134+N134-O134</f>
        <v>14071.5</v>
      </c>
    </row>
    <row r="135" spans="1:16" ht="12.75">
      <c r="A135" s="126"/>
      <c r="B135" s="127"/>
      <c r="C135" s="2" t="s">
        <v>119</v>
      </c>
      <c r="D135" s="2">
        <v>39151335</v>
      </c>
      <c r="E135" s="129" t="s">
        <v>189</v>
      </c>
      <c r="F135" s="130">
        <v>85</v>
      </c>
      <c r="G135" s="130">
        <f>F135</f>
        <v>85</v>
      </c>
      <c r="H135" s="130">
        <v>40</v>
      </c>
      <c r="I135" s="130">
        <v>22.5</v>
      </c>
      <c r="J135" s="131">
        <f aca="true" t="shared" si="76" ref="J135:K137">F135*H135</f>
        <v>3400</v>
      </c>
      <c r="K135" s="131">
        <f t="shared" si="76"/>
        <v>1912.5</v>
      </c>
      <c r="L135" s="131">
        <f>G135*20</f>
        <v>1700</v>
      </c>
      <c r="M135" s="131">
        <v>0</v>
      </c>
      <c r="N135" s="131"/>
      <c r="O135" s="131"/>
      <c r="P135" s="131">
        <f>J135+K135+L135+M135+N135-O135</f>
        <v>7012.5</v>
      </c>
    </row>
    <row r="136" spans="1:16" ht="12.75">
      <c r="A136" s="126"/>
      <c r="B136" s="127"/>
      <c r="C136" s="2" t="s">
        <v>120</v>
      </c>
      <c r="D136" s="2">
        <v>33210742</v>
      </c>
      <c r="E136" s="129" t="s">
        <v>190</v>
      </c>
      <c r="F136" s="130">
        <v>128</v>
      </c>
      <c r="G136" s="130">
        <f>F136</f>
        <v>128</v>
      </c>
      <c r="H136" s="130">
        <v>40</v>
      </c>
      <c r="I136" s="130">
        <v>22.5</v>
      </c>
      <c r="J136" s="131">
        <f t="shared" si="76"/>
        <v>5120</v>
      </c>
      <c r="K136" s="131">
        <f t="shared" si="76"/>
        <v>2880</v>
      </c>
      <c r="L136" s="131">
        <f>G136*20</f>
        <v>2560</v>
      </c>
      <c r="M136" s="131">
        <v>0</v>
      </c>
      <c r="N136" s="131"/>
      <c r="O136" s="131"/>
      <c r="P136" s="131">
        <f>J136+K136+L136+M136+N136-O136</f>
        <v>10560</v>
      </c>
    </row>
    <row r="137" spans="1:16" ht="12.75">
      <c r="A137" s="126"/>
      <c r="B137" s="127"/>
      <c r="C137" s="2" t="s">
        <v>135</v>
      </c>
      <c r="D137" s="2">
        <v>33210742</v>
      </c>
      <c r="E137" s="143" t="s">
        <v>249</v>
      </c>
      <c r="F137" s="130">
        <v>147</v>
      </c>
      <c r="G137" s="130">
        <f>F137</f>
        <v>147</v>
      </c>
      <c r="H137" s="130">
        <v>40</v>
      </c>
      <c r="I137" s="130">
        <v>22.5</v>
      </c>
      <c r="J137" s="131">
        <f t="shared" si="76"/>
        <v>5880</v>
      </c>
      <c r="K137" s="131">
        <f t="shared" si="76"/>
        <v>3307.5</v>
      </c>
      <c r="L137" s="131">
        <f>G137*20</f>
        <v>2940</v>
      </c>
      <c r="M137" s="131">
        <v>0</v>
      </c>
      <c r="N137" s="131"/>
      <c r="O137" s="131"/>
      <c r="P137" s="131">
        <f>J137+K137+L137+M137+N137-O137</f>
        <v>12127.5</v>
      </c>
    </row>
    <row r="138" spans="1:16" ht="12.75">
      <c r="A138" s="167"/>
      <c r="B138" s="168"/>
      <c r="C138" s="214" t="s">
        <v>116</v>
      </c>
      <c r="D138" s="2">
        <v>19550439</v>
      </c>
      <c r="E138" s="374" t="s">
        <v>449</v>
      </c>
      <c r="F138" s="130">
        <v>0</v>
      </c>
      <c r="G138" s="130">
        <f t="shared" si="72"/>
        <v>0</v>
      </c>
      <c r="H138" s="130">
        <v>40</v>
      </c>
      <c r="I138" s="130">
        <v>22.5</v>
      </c>
      <c r="J138" s="131">
        <f t="shared" si="73"/>
        <v>0</v>
      </c>
      <c r="K138" s="131">
        <f t="shared" si="73"/>
        <v>0</v>
      </c>
      <c r="L138" s="131">
        <f t="shared" si="74"/>
        <v>0</v>
      </c>
      <c r="M138" s="131">
        <v>0</v>
      </c>
      <c r="N138" s="131"/>
      <c r="O138" s="131"/>
      <c r="P138" s="131">
        <f t="shared" si="75"/>
        <v>0</v>
      </c>
    </row>
    <row r="139" spans="1:16" ht="12.75">
      <c r="A139" s="126"/>
      <c r="B139" s="127"/>
      <c r="C139" s="2" t="s">
        <v>117</v>
      </c>
      <c r="D139" s="2">
        <v>35351675</v>
      </c>
      <c r="E139" s="129" t="s">
        <v>245</v>
      </c>
      <c r="F139" s="130">
        <v>17</v>
      </c>
      <c r="G139" s="130">
        <f t="shared" si="72"/>
        <v>17</v>
      </c>
      <c r="H139" s="130">
        <v>40</v>
      </c>
      <c r="I139" s="130">
        <v>22.5</v>
      </c>
      <c r="J139" s="131">
        <f t="shared" si="73"/>
        <v>680</v>
      </c>
      <c r="K139" s="131">
        <f t="shared" si="73"/>
        <v>382.5</v>
      </c>
      <c r="L139" s="131">
        <f t="shared" si="74"/>
        <v>340</v>
      </c>
      <c r="M139" s="131">
        <v>0</v>
      </c>
      <c r="N139" s="131"/>
      <c r="O139" s="131"/>
      <c r="P139" s="131">
        <f t="shared" si="75"/>
        <v>1402.5</v>
      </c>
    </row>
    <row r="140" spans="1:16" ht="12.75">
      <c r="A140" s="126"/>
      <c r="B140" s="127"/>
      <c r="C140" s="2" t="s">
        <v>118</v>
      </c>
      <c r="D140" s="2">
        <v>19550420</v>
      </c>
      <c r="E140" s="129" t="s">
        <v>239</v>
      </c>
      <c r="F140" s="130">
        <v>17</v>
      </c>
      <c r="G140" s="130">
        <f t="shared" si="72"/>
        <v>17</v>
      </c>
      <c r="H140" s="130">
        <v>40</v>
      </c>
      <c r="I140" s="130">
        <v>22.5</v>
      </c>
      <c r="J140" s="131">
        <f t="shared" si="73"/>
        <v>680</v>
      </c>
      <c r="K140" s="131">
        <f t="shared" si="73"/>
        <v>382.5</v>
      </c>
      <c r="L140" s="131">
        <f t="shared" si="74"/>
        <v>340</v>
      </c>
      <c r="M140" s="131">
        <v>0</v>
      </c>
      <c r="N140" s="131"/>
      <c r="O140" s="131"/>
      <c r="P140" s="131">
        <f t="shared" si="75"/>
        <v>1402.5</v>
      </c>
    </row>
    <row r="141" spans="1:16" ht="12.75">
      <c r="A141" s="126"/>
      <c r="B141" s="127"/>
      <c r="C141" s="2" t="s">
        <v>121</v>
      </c>
      <c r="D141" s="2">
        <v>36856625</v>
      </c>
      <c r="E141" s="129" t="s">
        <v>240</v>
      </c>
      <c r="F141" s="130">
        <v>51</v>
      </c>
      <c r="G141" s="130">
        <f>F141</f>
        <v>51</v>
      </c>
      <c r="H141" s="130">
        <v>40</v>
      </c>
      <c r="I141" s="130">
        <v>22.5</v>
      </c>
      <c r="J141" s="131">
        <f>F141*H141</f>
        <v>2040</v>
      </c>
      <c r="K141" s="131">
        <f>G141*I141</f>
        <v>1147.5</v>
      </c>
      <c r="L141" s="131">
        <f>G141*20</f>
        <v>1020</v>
      </c>
      <c r="M141" s="131">
        <v>0</v>
      </c>
      <c r="N141" s="131"/>
      <c r="O141" s="131"/>
      <c r="P141" s="131">
        <f>J141+K141+L141+M141+N141-O141</f>
        <v>4207.5</v>
      </c>
    </row>
    <row r="142" spans="1:16" ht="12.75">
      <c r="A142" s="126"/>
      <c r="B142" s="127"/>
      <c r="C142" s="3" t="s">
        <v>37</v>
      </c>
      <c r="D142" s="1"/>
      <c r="E142" s="141"/>
      <c r="F142" s="3">
        <f>SUM(F134:F141)</f>
        <v>604</v>
      </c>
      <c r="G142" s="3">
        <f>SUM(G134:G141)</f>
        <v>604</v>
      </c>
      <c r="H142" s="3"/>
      <c r="I142" s="3"/>
      <c r="J142" s="176">
        <f aca="true" t="shared" si="77" ref="J142:P142">SUM(J134:J141)</f>
        <v>24160</v>
      </c>
      <c r="K142" s="176">
        <f t="shared" si="77"/>
        <v>13590</v>
      </c>
      <c r="L142" s="176">
        <f t="shared" si="77"/>
        <v>12080</v>
      </c>
      <c r="M142" s="176">
        <f t="shared" si="77"/>
        <v>954</v>
      </c>
      <c r="N142" s="176">
        <f t="shared" si="77"/>
        <v>0</v>
      </c>
      <c r="O142" s="176">
        <f t="shared" si="77"/>
        <v>0</v>
      </c>
      <c r="P142" s="176">
        <f t="shared" si="77"/>
        <v>50784</v>
      </c>
    </row>
    <row r="143" spans="1:16" ht="12.75">
      <c r="A143" s="184"/>
      <c r="B143" s="185"/>
      <c r="E143" s="141"/>
      <c r="F143" s="3"/>
      <c r="G143" s="3"/>
      <c r="H143" s="3"/>
      <c r="I143" s="3"/>
      <c r="J143" s="176"/>
      <c r="K143" s="176"/>
      <c r="L143" s="176"/>
      <c r="M143" s="176"/>
      <c r="N143" s="176"/>
      <c r="O143" s="176"/>
      <c r="P143" s="176"/>
    </row>
    <row r="144" spans="1:16" ht="15">
      <c r="A144" s="330" t="s">
        <v>126</v>
      </c>
      <c r="B144" s="331"/>
      <c r="C144" s="215"/>
      <c r="D144" s="1"/>
      <c r="E144" s="141"/>
      <c r="F144" s="3"/>
      <c r="G144" s="3"/>
      <c r="H144" s="3"/>
      <c r="I144" s="3"/>
      <c r="J144" s="3"/>
      <c r="K144" s="3"/>
      <c r="L144" s="3"/>
      <c r="M144" s="3"/>
      <c r="N144" s="176">
        <f>N14+N24+N33+N42+N51+N65+N75+N84+N93+N102+N114+N123+N132+N142</f>
        <v>0</v>
      </c>
      <c r="O144" s="176">
        <f>O14+O24+O33+O42+O51+O65+O75+O84+O93+O102+O114+O123+O132+O142</f>
        <v>0</v>
      </c>
      <c r="P144" s="176">
        <f>P14+P24+P33+P42+P51+P65+P75+P84+P93+P102+P114+P123+P132+P142</f>
        <v>667740</v>
      </c>
    </row>
  </sheetData>
  <sheetProtection/>
  <mergeCells count="16">
    <mergeCell ref="A144:B144"/>
    <mergeCell ref="C2:N2"/>
    <mergeCell ref="O3:O5"/>
    <mergeCell ref="P3:P5"/>
    <mergeCell ref="H3:I3"/>
    <mergeCell ref="J3:J5"/>
    <mergeCell ref="K3:K5"/>
    <mergeCell ref="L3:L5"/>
    <mergeCell ref="M3:M5"/>
    <mergeCell ref="N3:N5"/>
    <mergeCell ref="A3:A5"/>
    <mergeCell ref="B3:B5"/>
    <mergeCell ref="C3:C5"/>
    <mergeCell ref="D3:D5"/>
    <mergeCell ref="E3:E5"/>
    <mergeCell ref="F3:G3"/>
  </mergeCells>
  <printOptions/>
  <pageMargins left="0.28" right="0.16" top="0.58" bottom="0.45" header="0.3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58">
      <selection activeCell="E64" sqref="E64"/>
    </sheetView>
  </sheetViews>
  <sheetFormatPr defaultColWidth="9.140625" defaultRowHeight="15"/>
  <cols>
    <col min="1" max="1" width="3.28125" style="77" customWidth="1"/>
    <col min="2" max="2" width="15.7109375" style="77" customWidth="1"/>
    <col min="3" max="3" width="19.28125" style="77" customWidth="1"/>
    <col min="4" max="4" width="9.140625" style="78" customWidth="1"/>
    <col min="5" max="5" width="16.8515625" style="109" customWidth="1"/>
    <col min="6" max="6" width="4.57421875" style="100" hidden="1" customWidth="1"/>
    <col min="7" max="7" width="4.00390625" style="100" hidden="1" customWidth="1"/>
    <col min="8" max="8" width="5.28125" style="100" hidden="1" customWidth="1"/>
    <col min="9" max="9" width="7.57421875" style="100" hidden="1" customWidth="1"/>
    <col min="10" max="10" width="11.57421875" style="100" hidden="1" customWidth="1"/>
    <col min="11" max="11" width="11.421875" style="100" hidden="1" customWidth="1"/>
    <col min="12" max="12" width="12.140625" style="100" hidden="1" customWidth="1"/>
    <col min="13" max="13" width="12.57421875" style="100" hidden="1" customWidth="1"/>
    <col min="14" max="14" width="11.8515625" style="100" hidden="1" customWidth="1"/>
    <col min="15" max="15" width="11.00390625" style="100" hidden="1" customWidth="1"/>
    <col min="16" max="16" width="11.00390625" style="100" customWidth="1"/>
    <col min="17" max="16384" width="9.140625" style="77" customWidth="1"/>
  </cols>
  <sheetData>
    <row r="1" ht="12.75">
      <c r="A1" s="77" t="s">
        <v>256</v>
      </c>
    </row>
    <row r="2" spans="3:14" ht="19.5" customHeight="1">
      <c r="C2" s="334" t="s">
        <v>156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6" ht="23.25" customHeight="1">
      <c r="A3" s="335" t="s">
        <v>0</v>
      </c>
      <c r="B3" s="335" t="s">
        <v>1</v>
      </c>
      <c r="C3" s="335" t="s">
        <v>2</v>
      </c>
      <c r="D3" s="324" t="s">
        <v>3</v>
      </c>
      <c r="E3" s="335" t="s">
        <v>4</v>
      </c>
      <c r="F3" s="340" t="s">
        <v>5</v>
      </c>
      <c r="G3" s="340"/>
      <c r="H3" s="340" t="s">
        <v>6</v>
      </c>
      <c r="I3" s="340"/>
      <c r="J3" s="340" t="s">
        <v>7</v>
      </c>
      <c r="K3" s="340" t="s">
        <v>8</v>
      </c>
      <c r="L3" s="340" t="s">
        <v>9</v>
      </c>
      <c r="M3" s="340" t="s">
        <v>10</v>
      </c>
      <c r="N3" s="340" t="s">
        <v>11</v>
      </c>
      <c r="O3" s="340" t="s">
        <v>12</v>
      </c>
      <c r="P3" s="340" t="s">
        <v>965</v>
      </c>
    </row>
    <row r="4" spans="1:16" ht="23.25" customHeight="1">
      <c r="A4" s="336"/>
      <c r="B4" s="338"/>
      <c r="C4" s="338"/>
      <c r="D4" s="327"/>
      <c r="E4" s="338"/>
      <c r="F4" s="24" t="s">
        <v>13</v>
      </c>
      <c r="G4" s="24" t="s">
        <v>14</v>
      </c>
      <c r="H4" s="24" t="s">
        <v>13</v>
      </c>
      <c r="I4" s="24" t="s">
        <v>14</v>
      </c>
      <c r="J4" s="341"/>
      <c r="K4" s="341"/>
      <c r="L4" s="341"/>
      <c r="M4" s="341"/>
      <c r="N4" s="341"/>
      <c r="O4" s="341"/>
      <c r="P4" s="341"/>
    </row>
    <row r="5" spans="1:16" ht="38.25" customHeight="1">
      <c r="A5" s="337"/>
      <c r="B5" s="339"/>
      <c r="C5" s="339"/>
      <c r="D5" s="328"/>
      <c r="E5" s="339"/>
      <c r="F5" s="79" t="s">
        <v>15</v>
      </c>
      <c r="G5" s="79" t="s">
        <v>15</v>
      </c>
      <c r="H5" s="26">
        <v>40</v>
      </c>
      <c r="I5" s="23" t="s">
        <v>16</v>
      </c>
      <c r="J5" s="341"/>
      <c r="K5" s="341"/>
      <c r="L5" s="341"/>
      <c r="M5" s="341"/>
      <c r="N5" s="341"/>
      <c r="O5" s="341"/>
      <c r="P5" s="341"/>
    </row>
    <row r="6" spans="1:16" ht="12.75">
      <c r="A6" s="56" t="s">
        <v>17</v>
      </c>
      <c r="B6" s="42" t="s">
        <v>18</v>
      </c>
      <c r="C6" s="56" t="s">
        <v>19</v>
      </c>
      <c r="D6" s="3" t="s">
        <v>20</v>
      </c>
      <c r="E6" s="375"/>
      <c r="F6" s="56" t="s">
        <v>21</v>
      </c>
      <c r="G6" s="56" t="s">
        <v>22</v>
      </c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  <c r="M6" s="56" t="s">
        <v>28</v>
      </c>
      <c r="N6" s="56" t="s">
        <v>29</v>
      </c>
      <c r="O6" s="56" t="s">
        <v>30</v>
      </c>
      <c r="P6" s="56" t="s">
        <v>31</v>
      </c>
    </row>
    <row r="7" spans="1:16" ht="12.75">
      <c r="A7" s="81">
        <v>1</v>
      </c>
      <c r="B7" s="25" t="s">
        <v>32</v>
      </c>
      <c r="C7" s="16" t="s">
        <v>33</v>
      </c>
      <c r="D7" s="1">
        <v>30255480</v>
      </c>
      <c r="E7" s="376" t="s">
        <v>264</v>
      </c>
      <c r="F7" s="101">
        <v>132</v>
      </c>
      <c r="G7" s="71">
        <f aca="true" t="shared" si="0" ref="G7:G12">F7</f>
        <v>132</v>
      </c>
      <c r="H7" s="26">
        <v>40</v>
      </c>
      <c r="I7" s="26">
        <v>22.5</v>
      </c>
      <c r="J7" s="27">
        <f aca="true" t="shared" si="1" ref="J7:K12">F7*H7</f>
        <v>5280</v>
      </c>
      <c r="K7" s="27">
        <f t="shared" si="1"/>
        <v>2970</v>
      </c>
      <c r="L7" s="27">
        <f aca="true" t="shared" si="2" ref="L7:L12">G7*20</f>
        <v>2640</v>
      </c>
      <c r="M7" s="27">
        <f>J7*15%</f>
        <v>792</v>
      </c>
      <c r="N7" s="27"/>
      <c r="O7" s="27"/>
      <c r="P7" s="27">
        <f aca="true" t="shared" si="3" ref="P7:P12">J7+K7+L7+M7+N7-O7</f>
        <v>11682</v>
      </c>
    </row>
    <row r="8" spans="1:16" ht="12.75">
      <c r="A8" s="83"/>
      <c r="B8" s="84"/>
      <c r="C8" s="29" t="s">
        <v>35</v>
      </c>
      <c r="D8" s="2">
        <v>36242617</v>
      </c>
      <c r="E8" s="377" t="s">
        <v>265</v>
      </c>
      <c r="F8" s="101">
        <v>52</v>
      </c>
      <c r="G8" s="71">
        <f>F8</f>
        <v>52</v>
      </c>
      <c r="H8" s="26">
        <v>40</v>
      </c>
      <c r="I8" s="26">
        <v>22.5</v>
      </c>
      <c r="J8" s="27">
        <f t="shared" si="1"/>
        <v>2080</v>
      </c>
      <c r="K8" s="27">
        <f t="shared" si="1"/>
        <v>1170</v>
      </c>
      <c r="L8" s="27">
        <f>G8*20</f>
        <v>1040</v>
      </c>
      <c r="M8" s="27">
        <v>0</v>
      </c>
      <c r="N8" s="27"/>
      <c r="O8" s="27"/>
      <c r="P8" s="27">
        <f>J8+K8+L8+M8+N8-O8</f>
        <v>4290</v>
      </c>
    </row>
    <row r="9" spans="1:16" ht="12.75">
      <c r="A9" s="83"/>
      <c r="B9" s="84"/>
      <c r="C9" s="29" t="s">
        <v>36</v>
      </c>
      <c r="D9" s="2">
        <v>24946791</v>
      </c>
      <c r="E9" s="377" t="s">
        <v>268</v>
      </c>
      <c r="F9" s="101">
        <v>12</v>
      </c>
      <c r="G9" s="71">
        <f>F9</f>
        <v>12</v>
      </c>
      <c r="H9" s="26">
        <v>40</v>
      </c>
      <c r="I9" s="26">
        <v>22.5</v>
      </c>
      <c r="J9" s="27">
        <f t="shared" si="1"/>
        <v>480</v>
      </c>
      <c r="K9" s="27">
        <f t="shared" si="1"/>
        <v>270</v>
      </c>
      <c r="L9" s="27">
        <f>G9*20</f>
        <v>240</v>
      </c>
      <c r="M9" s="27">
        <v>0</v>
      </c>
      <c r="N9" s="27"/>
      <c r="O9" s="27"/>
      <c r="P9" s="27">
        <f>J9+K9+L9+M9+N9-O9</f>
        <v>990</v>
      </c>
    </row>
    <row r="10" spans="1:16" ht="12.75">
      <c r="A10" s="82"/>
      <c r="B10" s="28"/>
      <c r="C10" s="29" t="s">
        <v>91</v>
      </c>
      <c r="D10" s="2">
        <v>19468348</v>
      </c>
      <c r="E10" s="377" t="s">
        <v>297</v>
      </c>
      <c r="F10" s="101">
        <v>72</v>
      </c>
      <c r="G10" s="71">
        <f t="shared" si="0"/>
        <v>72</v>
      </c>
      <c r="H10" s="26">
        <v>40</v>
      </c>
      <c r="I10" s="26">
        <v>22.5</v>
      </c>
      <c r="J10" s="27">
        <f t="shared" si="1"/>
        <v>2880</v>
      </c>
      <c r="K10" s="27">
        <f t="shared" si="1"/>
        <v>1620</v>
      </c>
      <c r="L10" s="27">
        <f t="shared" si="2"/>
        <v>1440</v>
      </c>
      <c r="M10" s="27">
        <v>0</v>
      </c>
      <c r="N10" s="27"/>
      <c r="O10" s="27"/>
      <c r="P10" s="27">
        <f t="shared" si="3"/>
        <v>5940</v>
      </c>
    </row>
    <row r="11" spans="1:16" ht="12.75">
      <c r="A11" s="83"/>
      <c r="B11" s="84"/>
      <c r="C11" s="29" t="s">
        <v>34</v>
      </c>
      <c r="D11" s="2">
        <v>19760066</v>
      </c>
      <c r="E11" s="377" t="s">
        <v>300</v>
      </c>
      <c r="F11" s="101">
        <v>24</v>
      </c>
      <c r="G11" s="71">
        <f t="shared" si="0"/>
        <v>24</v>
      </c>
      <c r="H11" s="26">
        <v>40</v>
      </c>
      <c r="I11" s="26">
        <v>22.5</v>
      </c>
      <c r="J11" s="27">
        <f t="shared" si="1"/>
        <v>960</v>
      </c>
      <c r="K11" s="27">
        <f t="shared" si="1"/>
        <v>540</v>
      </c>
      <c r="L11" s="27">
        <f t="shared" si="2"/>
        <v>480</v>
      </c>
      <c r="M11" s="27">
        <v>0</v>
      </c>
      <c r="N11" s="27"/>
      <c r="O11" s="27"/>
      <c r="P11" s="27">
        <f t="shared" si="3"/>
        <v>1980</v>
      </c>
    </row>
    <row r="12" spans="1:16" ht="12.75">
      <c r="A12" s="83"/>
      <c r="B12" s="84"/>
      <c r="C12" s="29" t="s">
        <v>129</v>
      </c>
      <c r="D12" s="2">
        <v>19801719</v>
      </c>
      <c r="E12" s="377" t="s">
        <v>310</v>
      </c>
      <c r="F12" s="101">
        <v>80</v>
      </c>
      <c r="G12" s="71">
        <f t="shared" si="0"/>
        <v>80</v>
      </c>
      <c r="H12" s="26">
        <v>40</v>
      </c>
      <c r="I12" s="26">
        <v>22.5</v>
      </c>
      <c r="J12" s="27">
        <f t="shared" si="1"/>
        <v>3200</v>
      </c>
      <c r="K12" s="27">
        <f t="shared" si="1"/>
        <v>1800</v>
      </c>
      <c r="L12" s="27">
        <f t="shared" si="2"/>
        <v>1600</v>
      </c>
      <c r="M12" s="27">
        <v>0</v>
      </c>
      <c r="N12" s="27"/>
      <c r="O12" s="27"/>
      <c r="P12" s="27">
        <f t="shared" si="3"/>
        <v>6600</v>
      </c>
    </row>
    <row r="13" spans="1:16" ht="12.75">
      <c r="A13" s="83"/>
      <c r="B13" s="84"/>
      <c r="C13" s="70" t="s">
        <v>131</v>
      </c>
      <c r="D13" s="9">
        <v>46839664</v>
      </c>
      <c r="E13" s="378" t="s">
        <v>306</v>
      </c>
      <c r="F13" s="102">
        <v>60</v>
      </c>
      <c r="G13" s="71">
        <f>F13</f>
        <v>60</v>
      </c>
      <c r="H13" s="26">
        <v>40</v>
      </c>
      <c r="I13" s="26">
        <v>22.5</v>
      </c>
      <c r="J13" s="27">
        <f>F13*H13</f>
        <v>2400</v>
      </c>
      <c r="K13" s="27">
        <f>G13*I13</f>
        <v>1350</v>
      </c>
      <c r="L13" s="27">
        <f>G13*20</f>
        <v>1200</v>
      </c>
      <c r="M13" s="27">
        <v>0</v>
      </c>
      <c r="N13" s="27"/>
      <c r="O13" s="27"/>
      <c r="P13" s="27">
        <f>J13+K13+L13+M13+N13-O13</f>
        <v>4950</v>
      </c>
    </row>
    <row r="14" spans="1:16" ht="12.75">
      <c r="A14" s="83"/>
      <c r="B14" s="84"/>
      <c r="C14" s="116" t="s">
        <v>37</v>
      </c>
      <c r="D14" s="86"/>
      <c r="E14" s="379"/>
      <c r="F14" s="217">
        <f>SUM(F7:F13)</f>
        <v>432</v>
      </c>
      <c r="G14" s="103">
        <f>SUM(G7:G13)</f>
        <v>432</v>
      </c>
      <c r="H14" s="30"/>
      <c r="I14" s="30"/>
      <c r="J14" s="31">
        <f aca="true" t="shared" si="4" ref="J14:P14">SUM(J7:J13)</f>
        <v>17280</v>
      </c>
      <c r="K14" s="31">
        <f t="shared" si="4"/>
        <v>9720</v>
      </c>
      <c r="L14" s="31">
        <f t="shared" si="4"/>
        <v>8640</v>
      </c>
      <c r="M14" s="31">
        <f t="shared" si="4"/>
        <v>792</v>
      </c>
      <c r="N14" s="31">
        <f t="shared" si="4"/>
        <v>0</v>
      </c>
      <c r="O14" s="31">
        <f t="shared" si="4"/>
        <v>0</v>
      </c>
      <c r="P14" s="31">
        <f t="shared" si="4"/>
        <v>36432</v>
      </c>
    </row>
    <row r="15" spans="1:16" s="88" customFormat="1" ht="12.75">
      <c r="A15" s="32"/>
      <c r="B15" s="33"/>
      <c r="C15" s="34"/>
      <c r="D15" s="65"/>
      <c r="E15" s="380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7"/>
    </row>
    <row r="16" spans="1:16" ht="12.75">
      <c r="A16" s="23">
        <v>2</v>
      </c>
      <c r="B16" s="23" t="s">
        <v>38</v>
      </c>
      <c r="C16" s="39" t="s">
        <v>39</v>
      </c>
      <c r="D16" s="5">
        <v>27018310</v>
      </c>
      <c r="E16" s="381" t="s">
        <v>342</v>
      </c>
      <c r="F16" s="40">
        <v>150</v>
      </c>
      <c r="G16" s="40">
        <f aca="true" t="shared" si="5" ref="G16:G23">F16</f>
        <v>150</v>
      </c>
      <c r="H16" s="40">
        <v>40</v>
      </c>
      <c r="I16" s="40">
        <v>22.5</v>
      </c>
      <c r="J16" s="41">
        <f aca="true" t="shared" si="6" ref="J16:K23">F16*H16</f>
        <v>6000</v>
      </c>
      <c r="K16" s="41">
        <f t="shared" si="6"/>
        <v>3375</v>
      </c>
      <c r="L16" s="41">
        <f aca="true" t="shared" si="7" ref="L16:L23">G16*20</f>
        <v>3000</v>
      </c>
      <c r="M16" s="41">
        <f>J16*15%</f>
        <v>900</v>
      </c>
      <c r="N16" s="41"/>
      <c r="O16" s="41"/>
      <c r="P16" s="41">
        <f aca="true" t="shared" si="8" ref="P16:P23">J16+K16+L16+M16+N16-O16</f>
        <v>13275</v>
      </c>
    </row>
    <row r="17" spans="1:16" ht="12.75">
      <c r="A17" s="83"/>
      <c r="B17" s="84"/>
      <c r="C17" s="29" t="s">
        <v>41</v>
      </c>
      <c r="D17" s="2">
        <v>27018310</v>
      </c>
      <c r="E17" s="377" t="s">
        <v>341</v>
      </c>
      <c r="F17" s="26">
        <v>72</v>
      </c>
      <c r="G17" s="26">
        <f t="shared" si="5"/>
        <v>72</v>
      </c>
      <c r="H17" s="26">
        <v>40</v>
      </c>
      <c r="I17" s="26">
        <v>22.5</v>
      </c>
      <c r="J17" s="27">
        <f t="shared" si="6"/>
        <v>2880</v>
      </c>
      <c r="K17" s="27">
        <f t="shared" si="6"/>
        <v>1620</v>
      </c>
      <c r="L17" s="27">
        <f t="shared" si="7"/>
        <v>1440</v>
      </c>
      <c r="M17" s="27">
        <v>0</v>
      </c>
      <c r="N17" s="27"/>
      <c r="O17" s="27"/>
      <c r="P17" s="27">
        <f t="shared" si="8"/>
        <v>5940</v>
      </c>
    </row>
    <row r="18" spans="1:16" ht="12.75">
      <c r="A18" s="83"/>
      <c r="B18" s="84"/>
      <c r="C18" s="29" t="s">
        <v>42</v>
      </c>
      <c r="D18" s="2">
        <v>27018310</v>
      </c>
      <c r="E18" s="377" t="s">
        <v>339</v>
      </c>
      <c r="F18" s="26">
        <v>72</v>
      </c>
      <c r="G18" s="26">
        <f t="shared" si="5"/>
        <v>72</v>
      </c>
      <c r="H18" s="26">
        <v>40</v>
      </c>
      <c r="I18" s="26">
        <v>22.5</v>
      </c>
      <c r="J18" s="27">
        <f t="shared" si="6"/>
        <v>2880</v>
      </c>
      <c r="K18" s="27">
        <f t="shared" si="6"/>
        <v>1620</v>
      </c>
      <c r="L18" s="27">
        <f t="shared" si="7"/>
        <v>1440</v>
      </c>
      <c r="M18" s="27">
        <v>0</v>
      </c>
      <c r="N18" s="27"/>
      <c r="O18" s="27"/>
      <c r="P18" s="27">
        <f t="shared" si="8"/>
        <v>5940</v>
      </c>
    </row>
    <row r="19" spans="1:16" ht="12.75">
      <c r="A19" s="83"/>
      <c r="B19" s="84"/>
      <c r="C19" s="29" t="s">
        <v>43</v>
      </c>
      <c r="D19" s="2">
        <v>27018310</v>
      </c>
      <c r="E19" s="377" t="s">
        <v>340</v>
      </c>
      <c r="F19" s="26">
        <v>170</v>
      </c>
      <c r="G19" s="26">
        <f t="shared" si="5"/>
        <v>170</v>
      </c>
      <c r="H19" s="26">
        <v>40</v>
      </c>
      <c r="I19" s="26">
        <v>22.5</v>
      </c>
      <c r="J19" s="27">
        <f t="shared" si="6"/>
        <v>6800</v>
      </c>
      <c r="K19" s="27">
        <f t="shared" si="6"/>
        <v>3825</v>
      </c>
      <c r="L19" s="27">
        <f t="shared" si="7"/>
        <v>3400</v>
      </c>
      <c r="M19" s="27">
        <v>0</v>
      </c>
      <c r="N19" s="27"/>
      <c r="O19" s="27"/>
      <c r="P19" s="27">
        <f t="shared" si="8"/>
        <v>14025</v>
      </c>
    </row>
    <row r="20" spans="1:16" ht="12.75">
      <c r="A20" s="83"/>
      <c r="B20" s="84"/>
      <c r="C20" s="29" t="s">
        <v>44</v>
      </c>
      <c r="D20" s="2">
        <v>27018310</v>
      </c>
      <c r="E20" s="377" t="s">
        <v>344</v>
      </c>
      <c r="F20" s="26">
        <v>17</v>
      </c>
      <c r="G20" s="26">
        <f t="shared" si="5"/>
        <v>17</v>
      </c>
      <c r="H20" s="26">
        <v>40</v>
      </c>
      <c r="I20" s="26">
        <v>22.5</v>
      </c>
      <c r="J20" s="27">
        <f t="shared" si="6"/>
        <v>680</v>
      </c>
      <c r="K20" s="27">
        <f t="shared" si="6"/>
        <v>382.5</v>
      </c>
      <c r="L20" s="27">
        <f t="shared" si="7"/>
        <v>340</v>
      </c>
      <c r="M20" s="27">
        <v>0</v>
      </c>
      <c r="N20" s="27"/>
      <c r="O20" s="27"/>
      <c r="P20" s="27">
        <f t="shared" si="8"/>
        <v>1402.5</v>
      </c>
    </row>
    <row r="21" spans="1:16" ht="12.75">
      <c r="A21" s="83"/>
      <c r="B21" s="84"/>
      <c r="C21" s="70" t="s">
        <v>137</v>
      </c>
      <c r="D21" s="2">
        <v>27018310</v>
      </c>
      <c r="E21" s="378" t="s">
        <v>345</v>
      </c>
      <c r="F21" s="26">
        <v>34</v>
      </c>
      <c r="G21" s="26">
        <f t="shared" si="5"/>
        <v>34</v>
      </c>
      <c r="H21" s="26">
        <v>40</v>
      </c>
      <c r="I21" s="26">
        <v>22.5</v>
      </c>
      <c r="J21" s="27">
        <f t="shared" si="6"/>
        <v>1360</v>
      </c>
      <c r="K21" s="27">
        <f t="shared" si="6"/>
        <v>765</v>
      </c>
      <c r="L21" s="27">
        <f t="shared" si="7"/>
        <v>680</v>
      </c>
      <c r="M21" s="27">
        <v>0</v>
      </c>
      <c r="N21" s="27"/>
      <c r="O21" s="27"/>
      <c r="P21" s="27">
        <f t="shared" si="8"/>
        <v>2805</v>
      </c>
    </row>
    <row r="22" spans="1:16" ht="12.75">
      <c r="A22" s="83"/>
      <c r="B22" s="84"/>
      <c r="C22" s="70" t="s">
        <v>147</v>
      </c>
      <c r="D22" s="2">
        <v>30644046</v>
      </c>
      <c r="E22" s="219" t="s">
        <v>449</v>
      </c>
      <c r="F22" s="26">
        <v>0</v>
      </c>
      <c r="G22" s="71">
        <f t="shared" si="5"/>
        <v>0</v>
      </c>
      <c r="H22" s="26">
        <v>40</v>
      </c>
      <c r="I22" s="26">
        <v>22.5</v>
      </c>
      <c r="J22" s="27">
        <f t="shared" si="6"/>
        <v>0</v>
      </c>
      <c r="K22" s="27">
        <f t="shared" si="6"/>
        <v>0</v>
      </c>
      <c r="L22" s="27">
        <f t="shared" si="7"/>
        <v>0</v>
      </c>
      <c r="M22" s="27">
        <v>0</v>
      </c>
      <c r="N22" s="27"/>
      <c r="O22" s="27"/>
      <c r="P22" s="27">
        <f t="shared" si="8"/>
        <v>0</v>
      </c>
    </row>
    <row r="23" spans="1:16" ht="12.75">
      <c r="A23" s="83"/>
      <c r="B23" s="84"/>
      <c r="C23" s="70" t="s">
        <v>157</v>
      </c>
      <c r="D23" s="9">
        <v>27018310</v>
      </c>
      <c r="E23" s="378" t="s">
        <v>343</v>
      </c>
      <c r="F23" s="26">
        <v>17</v>
      </c>
      <c r="G23" s="71">
        <f t="shared" si="5"/>
        <v>17</v>
      </c>
      <c r="H23" s="26">
        <v>40</v>
      </c>
      <c r="I23" s="26">
        <v>22.5</v>
      </c>
      <c r="J23" s="27">
        <f t="shared" si="6"/>
        <v>680</v>
      </c>
      <c r="K23" s="27">
        <f t="shared" si="6"/>
        <v>382.5</v>
      </c>
      <c r="L23" s="27">
        <f t="shared" si="7"/>
        <v>340</v>
      </c>
      <c r="M23" s="27">
        <v>0</v>
      </c>
      <c r="N23" s="72"/>
      <c r="O23" s="72"/>
      <c r="P23" s="27">
        <f t="shared" si="8"/>
        <v>1402.5</v>
      </c>
    </row>
    <row r="24" spans="1:16" ht="12.75">
      <c r="A24" s="83"/>
      <c r="B24" s="84"/>
      <c r="C24" s="116" t="s">
        <v>37</v>
      </c>
      <c r="D24" s="66"/>
      <c r="E24" s="379"/>
      <c r="F24" s="216">
        <f>SUM(F16:F23)</f>
        <v>532</v>
      </c>
      <c r="G24" s="30">
        <f>SUM(G16:G23)</f>
        <v>532</v>
      </c>
      <c r="H24" s="30"/>
      <c r="I24" s="30"/>
      <c r="J24" s="31">
        <f aca="true" t="shared" si="9" ref="J24:O24">SUM(J16:J23)</f>
        <v>21280</v>
      </c>
      <c r="K24" s="31">
        <f t="shared" si="9"/>
        <v>11970</v>
      </c>
      <c r="L24" s="31">
        <f t="shared" si="9"/>
        <v>10640</v>
      </c>
      <c r="M24" s="31">
        <f t="shared" si="9"/>
        <v>900</v>
      </c>
      <c r="N24" s="31">
        <f t="shared" si="9"/>
        <v>0</v>
      </c>
      <c r="O24" s="31">
        <f t="shared" si="9"/>
        <v>0</v>
      </c>
      <c r="P24" s="31">
        <f>SUM(P16:P23)</f>
        <v>44790</v>
      </c>
    </row>
    <row r="25" spans="1:16" ht="12.75">
      <c r="A25" s="32"/>
      <c r="B25" s="33"/>
      <c r="C25" s="34"/>
      <c r="D25" s="65"/>
      <c r="E25" s="380"/>
      <c r="F25" s="35"/>
      <c r="G25" s="35"/>
      <c r="H25" s="35"/>
      <c r="I25" s="35"/>
      <c r="J25" s="36"/>
      <c r="K25" s="36"/>
      <c r="L25" s="36"/>
      <c r="M25" s="36"/>
      <c r="N25" s="36"/>
      <c r="O25" s="36"/>
      <c r="P25" s="37"/>
    </row>
    <row r="26" spans="1:16" ht="12.75">
      <c r="A26" s="21">
        <v>3</v>
      </c>
      <c r="B26" s="38" t="s">
        <v>45</v>
      </c>
      <c r="C26" s="39" t="s">
        <v>46</v>
      </c>
      <c r="D26" s="120">
        <v>19893500</v>
      </c>
      <c r="E26" s="381" t="s">
        <v>966</v>
      </c>
      <c r="F26" s="40">
        <v>34</v>
      </c>
      <c r="G26" s="40">
        <f aca="true" t="shared" si="10" ref="G26:G32">F26</f>
        <v>34</v>
      </c>
      <c r="H26" s="40">
        <v>40</v>
      </c>
      <c r="I26" s="40">
        <v>22.5</v>
      </c>
      <c r="J26" s="41">
        <f aca="true" t="shared" si="11" ref="J26:K32">F26*H26</f>
        <v>1360</v>
      </c>
      <c r="K26" s="41">
        <f t="shared" si="11"/>
        <v>765</v>
      </c>
      <c r="L26" s="41">
        <f aca="true" t="shared" si="12" ref="L26:L32">G26*20</f>
        <v>680</v>
      </c>
      <c r="M26" s="41">
        <f>J26*15%</f>
        <v>204</v>
      </c>
      <c r="N26" s="41"/>
      <c r="O26" s="41"/>
      <c r="P26" s="41">
        <f aca="true" t="shared" si="13" ref="P26:P32">J26+K26+L26+M26+N26-O26</f>
        <v>3009</v>
      </c>
    </row>
    <row r="27" spans="1:16" ht="12.75">
      <c r="A27" s="83"/>
      <c r="B27" s="84"/>
      <c r="C27" s="29" t="s">
        <v>48</v>
      </c>
      <c r="D27" s="2">
        <v>19613650</v>
      </c>
      <c r="E27" s="377" t="s">
        <v>282</v>
      </c>
      <c r="F27" s="26">
        <v>99</v>
      </c>
      <c r="G27" s="26">
        <f>F27</f>
        <v>99</v>
      </c>
      <c r="H27" s="26">
        <v>40</v>
      </c>
      <c r="I27" s="26">
        <v>22.5</v>
      </c>
      <c r="J27" s="27">
        <f t="shared" si="11"/>
        <v>3960</v>
      </c>
      <c r="K27" s="27">
        <f t="shared" si="11"/>
        <v>2227.5</v>
      </c>
      <c r="L27" s="27">
        <f>G27*20</f>
        <v>1980</v>
      </c>
      <c r="M27" s="27">
        <v>0</v>
      </c>
      <c r="N27" s="27"/>
      <c r="O27" s="27"/>
      <c r="P27" s="27">
        <f>J27+K27+L27+M27+N27-O27</f>
        <v>8167.5</v>
      </c>
    </row>
    <row r="28" spans="1:16" ht="12.75">
      <c r="A28" s="83"/>
      <c r="B28" s="84"/>
      <c r="C28" s="70" t="s">
        <v>138</v>
      </c>
      <c r="D28" s="9">
        <v>19893470</v>
      </c>
      <c r="E28" s="378" t="s">
        <v>290</v>
      </c>
      <c r="F28" s="26">
        <v>34</v>
      </c>
      <c r="G28" s="71">
        <f>F28</f>
        <v>34</v>
      </c>
      <c r="H28" s="26">
        <v>40</v>
      </c>
      <c r="I28" s="26">
        <v>22.5</v>
      </c>
      <c r="J28" s="27">
        <f t="shared" si="11"/>
        <v>1360</v>
      </c>
      <c r="K28" s="27">
        <f t="shared" si="11"/>
        <v>765</v>
      </c>
      <c r="L28" s="27">
        <f>G28*20</f>
        <v>680</v>
      </c>
      <c r="M28" s="27">
        <v>0</v>
      </c>
      <c r="N28" s="27"/>
      <c r="O28" s="27"/>
      <c r="P28" s="27">
        <f>J28+K28+L28+M28+N28-O28</f>
        <v>2805</v>
      </c>
    </row>
    <row r="29" spans="1:16" ht="12.75">
      <c r="A29" s="90"/>
      <c r="B29" s="91"/>
      <c r="C29" s="29" t="s">
        <v>47</v>
      </c>
      <c r="D29" s="2">
        <v>19935524</v>
      </c>
      <c r="E29" s="377" t="s">
        <v>301</v>
      </c>
      <c r="F29" s="26">
        <v>116</v>
      </c>
      <c r="G29" s="26">
        <f t="shared" si="10"/>
        <v>116</v>
      </c>
      <c r="H29" s="26">
        <v>40</v>
      </c>
      <c r="I29" s="26">
        <v>22.5</v>
      </c>
      <c r="J29" s="27">
        <f t="shared" si="11"/>
        <v>4640</v>
      </c>
      <c r="K29" s="27">
        <f t="shared" si="11"/>
        <v>2610</v>
      </c>
      <c r="L29" s="27">
        <f t="shared" si="12"/>
        <v>2320</v>
      </c>
      <c r="M29" s="27">
        <v>0</v>
      </c>
      <c r="N29" s="27"/>
      <c r="O29" s="27"/>
      <c r="P29" s="27">
        <f t="shared" si="13"/>
        <v>9570</v>
      </c>
    </row>
    <row r="30" spans="1:16" ht="12.75">
      <c r="A30" s="83"/>
      <c r="B30" s="84"/>
      <c r="C30" s="29" t="s">
        <v>49</v>
      </c>
      <c r="D30" s="2">
        <v>30455527</v>
      </c>
      <c r="E30" s="377" t="s">
        <v>332</v>
      </c>
      <c r="F30" s="26">
        <v>75</v>
      </c>
      <c r="G30" s="26">
        <f t="shared" si="10"/>
        <v>75</v>
      </c>
      <c r="H30" s="26">
        <v>40</v>
      </c>
      <c r="I30" s="26">
        <v>22.5</v>
      </c>
      <c r="J30" s="27">
        <f t="shared" si="11"/>
        <v>3000</v>
      </c>
      <c r="K30" s="27">
        <f t="shared" si="11"/>
        <v>1687.5</v>
      </c>
      <c r="L30" s="27">
        <f t="shared" si="12"/>
        <v>1500</v>
      </c>
      <c r="M30" s="27">
        <v>0</v>
      </c>
      <c r="N30" s="27"/>
      <c r="O30" s="27"/>
      <c r="P30" s="27">
        <f t="shared" si="13"/>
        <v>6187.5</v>
      </c>
    </row>
    <row r="31" spans="1:16" ht="12.75">
      <c r="A31" s="83"/>
      <c r="B31" s="84"/>
      <c r="C31" s="29" t="s">
        <v>50</v>
      </c>
      <c r="D31" s="2">
        <v>20124275</v>
      </c>
      <c r="E31" s="377" t="s">
        <v>331</v>
      </c>
      <c r="F31" s="26">
        <v>75</v>
      </c>
      <c r="G31" s="26">
        <f t="shared" si="10"/>
        <v>75</v>
      </c>
      <c r="H31" s="26">
        <v>40</v>
      </c>
      <c r="I31" s="26">
        <v>22.5</v>
      </c>
      <c r="J31" s="27">
        <f t="shared" si="11"/>
        <v>3000</v>
      </c>
      <c r="K31" s="27">
        <f t="shared" si="11"/>
        <v>1687.5</v>
      </c>
      <c r="L31" s="27">
        <f t="shared" si="12"/>
        <v>1500</v>
      </c>
      <c r="M31" s="27">
        <v>0</v>
      </c>
      <c r="N31" s="27"/>
      <c r="O31" s="27"/>
      <c r="P31" s="27">
        <f t="shared" si="13"/>
        <v>6187.5</v>
      </c>
    </row>
    <row r="32" spans="1:16" ht="12.75">
      <c r="A32" s="83"/>
      <c r="B32" s="84"/>
      <c r="C32" s="29" t="s">
        <v>51</v>
      </c>
      <c r="D32" s="2">
        <v>19893810</v>
      </c>
      <c r="E32" s="377" t="s">
        <v>346</v>
      </c>
      <c r="F32" s="26">
        <v>99</v>
      </c>
      <c r="G32" s="26">
        <f t="shared" si="10"/>
        <v>99</v>
      </c>
      <c r="H32" s="26">
        <v>40</v>
      </c>
      <c r="I32" s="26">
        <v>22.5</v>
      </c>
      <c r="J32" s="27">
        <f t="shared" si="11"/>
        <v>3960</v>
      </c>
      <c r="K32" s="27">
        <f t="shared" si="11"/>
        <v>2227.5</v>
      </c>
      <c r="L32" s="27">
        <f t="shared" si="12"/>
        <v>1980</v>
      </c>
      <c r="M32" s="27">
        <v>0</v>
      </c>
      <c r="N32" s="27"/>
      <c r="O32" s="27"/>
      <c r="P32" s="27">
        <f t="shared" si="13"/>
        <v>8167.5</v>
      </c>
    </row>
    <row r="33" spans="1:16" ht="12.75">
      <c r="A33" s="83"/>
      <c r="B33" s="84"/>
      <c r="C33" s="116" t="s">
        <v>37</v>
      </c>
      <c r="D33" s="6"/>
      <c r="E33" s="379"/>
      <c r="F33" s="216">
        <f>SUM(F26:F32)</f>
        <v>532</v>
      </c>
      <c r="G33" s="104">
        <f>SUM(G26:G32)</f>
        <v>532</v>
      </c>
      <c r="H33" s="30"/>
      <c r="I33" s="30"/>
      <c r="J33" s="31">
        <f aca="true" t="shared" si="14" ref="J33:P33">SUM(J26:J32)</f>
        <v>21280</v>
      </c>
      <c r="K33" s="31">
        <f t="shared" si="14"/>
        <v>11970</v>
      </c>
      <c r="L33" s="31">
        <f t="shared" si="14"/>
        <v>10640</v>
      </c>
      <c r="M33" s="31">
        <f t="shared" si="14"/>
        <v>204</v>
      </c>
      <c r="N33" s="31">
        <f t="shared" si="14"/>
        <v>0</v>
      </c>
      <c r="O33" s="31">
        <f t="shared" si="14"/>
        <v>0</v>
      </c>
      <c r="P33" s="31">
        <f t="shared" si="14"/>
        <v>44094</v>
      </c>
    </row>
    <row r="34" spans="1:16" ht="12.75">
      <c r="A34" s="32"/>
      <c r="B34" s="33"/>
      <c r="C34" s="13"/>
      <c r="D34" s="8"/>
      <c r="E34" s="38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4"/>
    </row>
    <row r="35" spans="1:16" ht="25.5">
      <c r="A35" s="21">
        <v>4</v>
      </c>
      <c r="B35" s="38" t="s">
        <v>52</v>
      </c>
      <c r="C35" s="39" t="s">
        <v>53</v>
      </c>
      <c r="D35" s="323">
        <v>17153726</v>
      </c>
      <c r="E35" s="381" t="s">
        <v>327</v>
      </c>
      <c r="F35" s="40">
        <v>180</v>
      </c>
      <c r="G35" s="40">
        <f aca="true" t="shared" si="15" ref="G35:G41">F35</f>
        <v>180</v>
      </c>
      <c r="H35" s="40">
        <v>40</v>
      </c>
      <c r="I35" s="40">
        <v>22.5</v>
      </c>
      <c r="J35" s="41">
        <f aca="true" t="shared" si="16" ref="J35:K39">F35*H35</f>
        <v>7200</v>
      </c>
      <c r="K35" s="41">
        <f t="shared" si="16"/>
        <v>4050</v>
      </c>
      <c r="L35" s="41">
        <f aca="true" t="shared" si="17" ref="L35:L41">G35*20</f>
        <v>3600</v>
      </c>
      <c r="M35" s="41">
        <f>J35*15%</f>
        <v>1080</v>
      </c>
      <c r="N35" s="41"/>
      <c r="O35" s="41"/>
      <c r="P35" s="41">
        <f aca="true" t="shared" si="18" ref="P35:P41">J35+K35+L35+M35+N35-O35</f>
        <v>15930</v>
      </c>
    </row>
    <row r="36" spans="1:16" ht="12.75">
      <c r="A36" s="90"/>
      <c r="B36" s="91"/>
      <c r="C36" s="29" t="s">
        <v>130</v>
      </c>
      <c r="D36" s="2">
        <v>17153726</v>
      </c>
      <c r="E36" s="377" t="s">
        <v>328</v>
      </c>
      <c r="F36" s="26">
        <v>72</v>
      </c>
      <c r="G36" s="26">
        <f t="shared" si="15"/>
        <v>72</v>
      </c>
      <c r="H36" s="26">
        <v>40</v>
      </c>
      <c r="I36" s="26">
        <v>22.5</v>
      </c>
      <c r="J36" s="27">
        <f t="shared" si="16"/>
        <v>2880</v>
      </c>
      <c r="K36" s="27">
        <f t="shared" si="16"/>
        <v>1620</v>
      </c>
      <c r="L36" s="27">
        <f t="shared" si="17"/>
        <v>1440</v>
      </c>
      <c r="M36" s="27">
        <v>0</v>
      </c>
      <c r="N36" s="27"/>
      <c r="O36" s="27"/>
      <c r="P36" s="27">
        <f t="shared" si="18"/>
        <v>5940</v>
      </c>
    </row>
    <row r="37" spans="1:16" ht="12.75">
      <c r="A37" s="83"/>
      <c r="B37" s="84"/>
      <c r="C37" s="29" t="s">
        <v>54</v>
      </c>
      <c r="D37" s="2">
        <v>17153726</v>
      </c>
      <c r="E37" s="219" t="s">
        <v>449</v>
      </c>
      <c r="F37" s="26">
        <v>0</v>
      </c>
      <c r="G37" s="26">
        <f t="shared" si="15"/>
        <v>0</v>
      </c>
      <c r="H37" s="26">
        <v>40</v>
      </c>
      <c r="I37" s="26">
        <v>22.5</v>
      </c>
      <c r="J37" s="27">
        <f t="shared" si="16"/>
        <v>0</v>
      </c>
      <c r="K37" s="27">
        <f t="shared" si="16"/>
        <v>0</v>
      </c>
      <c r="L37" s="27">
        <f t="shared" si="17"/>
        <v>0</v>
      </c>
      <c r="M37" s="27">
        <v>0</v>
      </c>
      <c r="N37" s="27"/>
      <c r="O37" s="27"/>
      <c r="P37" s="27">
        <f t="shared" si="18"/>
        <v>0</v>
      </c>
    </row>
    <row r="38" spans="1:16" ht="12.75">
      <c r="A38" s="83"/>
      <c r="B38" s="84"/>
      <c r="C38" s="74" t="s">
        <v>148</v>
      </c>
      <c r="D38" s="2">
        <v>17153726</v>
      </c>
      <c r="E38" s="377" t="s">
        <v>325</v>
      </c>
      <c r="F38" s="26">
        <v>60</v>
      </c>
      <c r="G38" s="26">
        <f t="shared" si="15"/>
        <v>60</v>
      </c>
      <c r="H38" s="26">
        <v>40</v>
      </c>
      <c r="I38" s="26">
        <v>22.5</v>
      </c>
      <c r="J38" s="27">
        <f t="shared" si="16"/>
        <v>2400</v>
      </c>
      <c r="K38" s="27">
        <f t="shared" si="16"/>
        <v>1350</v>
      </c>
      <c r="L38" s="27">
        <f t="shared" si="17"/>
        <v>1200</v>
      </c>
      <c r="M38" s="27">
        <v>0</v>
      </c>
      <c r="N38" s="27"/>
      <c r="O38" s="27"/>
      <c r="P38" s="27">
        <f t="shared" si="18"/>
        <v>4950</v>
      </c>
    </row>
    <row r="39" spans="1:16" ht="12.75">
      <c r="A39" s="83"/>
      <c r="B39" s="84"/>
      <c r="C39" s="29" t="s">
        <v>133</v>
      </c>
      <c r="D39" s="2">
        <v>17153726</v>
      </c>
      <c r="E39" s="377" t="s">
        <v>315</v>
      </c>
      <c r="F39" s="26">
        <v>24</v>
      </c>
      <c r="G39" s="26">
        <f t="shared" si="15"/>
        <v>24</v>
      </c>
      <c r="H39" s="26">
        <v>40</v>
      </c>
      <c r="I39" s="26">
        <v>22.5</v>
      </c>
      <c r="J39" s="27">
        <f t="shared" si="16"/>
        <v>960</v>
      </c>
      <c r="K39" s="27">
        <f t="shared" si="16"/>
        <v>540</v>
      </c>
      <c r="L39" s="27">
        <f t="shared" si="17"/>
        <v>480</v>
      </c>
      <c r="M39" s="27">
        <v>0</v>
      </c>
      <c r="N39" s="27"/>
      <c r="O39" s="27"/>
      <c r="P39" s="27">
        <f t="shared" si="18"/>
        <v>1980</v>
      </c>
    </row>
    <row r="40" spans="1:16" ht="12.75">
      <c r="A40" s="83"/>
      <c r="B40" s="84"/>
      <c r="C40" s="74" t="s">
        <v>139</v>
      </c>
      <c r="D40" s="2">
        <v>17153726</v>
      </c>
      <c r="E40" s="377" t="s">
        <v>314</v>
      </c>
      <c r="F40" s="26">
        <v>48</v>
      </c>
      <c r="G40" s="26">
        <f t="shared" si="15"/>
        <v>48</v>
      </c>
      <c r="H40" s="26">
        <v>40</v>
      </c>
      <c r="I40" s="26">
        <v>22.5</v>
      </c>
      <c r="J40" s="27">
        <f>F40*H40</f>
        <v>1920</v>
      </c>
      <c r="K40" s="27">
        <f>G40*I40</f>
        <v>1080</v>
      </c>
      <c r="L40" s="27">
        <f t="shared" si="17"/>
        <v>960</v>
      </c>
      <c r="M40" s="27">
        <v>0</v>
      </c>
      <c r="N40" s="27"/>
      <c r="O40" s="27"/>
      <c r="P40" s="27">
        <f t="shared" si="18"/>
        <v>3960</v>
      </c>
    </row>
    <row r="41" spans="1:16" ht="12.75">
      <c r="A41" s="83"/>
      <c r="B41" s="84"/>
      <c r="C41" s="70" t="s">
        <v>140</v>
      </c>
      <c r="D41" s="9">
        <v>17153726</v>
      </c>
      <c r="E41" s="378" t="s">
        <v>326</v>
      </c>
      <c r="F41" s="71">
        <v>48</v>
      </c>
      <c r="G41" s="26">
        <f t="shared" si="15"/>
        <v>48</v>
      </c>
      <c r="H41" s="71">
        <v>40</v>
      </c>
      <c r="I41" s="71">
        <v>22.5</v>
      </c>
      <c r="J41" s="72">
        <f>F41*H41</f>
        <v>1920</v>
      </c>
      <c r="K41" s="72">
        <f>G41*I41</f>
        <v>1080</v>
      </c>
      <c r="L41" s="72">
        <f t="shared" si="17"/>
        <v>960</v>
      </c>
      <c r="M41" s="72">
        <v>0</v>
      </c>
      <c r="N41" s="72"/>
      <c r="O41" s="72"/>
      <c r="P41" s="72">
        <f t="shared" si="18"/>
        <v>3960</v>
      </c>
    </row>
    <row r="42" spans="1:16" ht="12.75">
      <c r="A42" s="99"/>
      <c r="B42" s="99"/>
      <c r="C42" s="56" t="s">
        <v>37</v>
      </c>
      <c r="D42" s="1"/>
      <c r="E42" s="375"/>
      <c r="F42" s="106">
        <f>SUM(F35:F41)</f>
        <v>432</v>
      </c>
      <c r="G42" s="56">
        <f>SUM(G35:G41)</f>
        <v>432</v>
      </c>
      <c r="H42" s="56"/>
      <c r="I42" s="56"/>
      <c r="J42" s="52">
        <f aca="true" t="shared" si="19" ref="J42:P42">SUM(J35:J41)</f>
        <v>17280</v>
      </c>
      <c r="K42" s="52">
        <f t="shared" si="19"/>
        <v>9720</v>
      </c>
      <c r="L42" s="52">
        <f t="shared" si="19"/>
        <v>8640</v>
      </c>
      <c r="M42" s="52">
        <f t="shared" si="19"/>
        <v>1080</v>
      </c>
      <c r="N42" s="52">
        <f t="shared" si="19"/>
        <v>0</v>
      </c>
      <c r="O42" s="52">
        <f t="shared" si="19"/>
        <v>0</v>
      </c>
      <c r="P42" s="52">
        <f t="shared" si="19"/>
        <v>36720</v>
      </c>
    </row>
    <row r="43" spans="1:16" ht="12.75">
      <c r="A43" s="98"/>
      <c r="B43" s="98"/>
      <c r="C43" s="19"/>
      <c r="D43" s="18"/>
      <c r="E43" s="383"/>
      <c r="F43" s="105"/>
      <c r="G43" s="67"/>
      <c r="H43" s="67"/>
      <c r="I43" s="67"/>
      <c r="J43" s="68"/>
      <c r="K43" s="68"/>
      <c r="L43" s="68"/>
      <c r="M43" s="68"/>
      <c r="N43" s="68"/>
      <c r="O43" s="68"/>
      <c r="P43" s="68"/>
    </row>
    <row r="44" spans="1:16" ht="12.75">
      <c r="A44" s="24">
        <v>5</v>
      </c>
      <c r="B44" s="24" t="s">
        <v>55</v>
      </c>
      <c r="C44" s="16" t="s">
        <v>56</v>
      </c>
      <c r="D44" s="1">
        <v>28397840</v>
      </c>
      <c r="E44" s="377" t="s">
        <v>298</v>
      </c>
      <c r="F44" s="26">
        <v>234</v>
      </c>
      <c r="G44" s="26">
        <f aca="true" t="shared" si="20" ref="G44:G50">F44</f>
        <v>234</v>
      </c>
      <c r="H44" s="26">
        <v>40</v>
      </c>
      <c r="I44" s="26">
        <v>22.5</v>
      </c>
      <c r="J44" s="27">
        <f aca="true" t="shared" si="21" ref="J44:K50">F44*H44</f>
        <v>9360</v>
      </c>
      <c r="K44" s="27">
        <f t="shared" si="21"/>
        <v>5265</v>
      </c>
      <c r="L44" s="27">
        <f aca="true" t="shared" si="22" ref="L44:L50">G44*20</f>
        <v>4680</v>
      </c>
      <c r="M44" s="27">
        <f>J44*15%</f>
        <v>1404</v>
      </c>
      <c r="N44" s="27"/>
      <c r="O44" s="27"/>
      <c r="P44" s="27">
        <f aca="true" t="shared" si="23" ref="P44:P50">J44+K44+L44+M44+N44-O44</f>
        <v>20709</v>
      </c>
    </row>
    <row r="45" spans="1:16" ht="12.75">
      <c r="A45" s="90"/>
      <c r="B45" s="91"/>
      <c r="C45" s="29" t="s">
        <v>57</v>
      </c>
      <c r="D45" s="2">
        <v>28397840</v>
      </c>
      <c r="E45" s="377" t="s">
        <v>299</v>
      </c>
      <c r="F45" s="26">
        <v>17</v>
      </c>
      <c r="G45" s="26">
        <f t="shared" si="20"/>
        <v>17</v>
      </c>
      <c r="H45" s="26">
        <v>40</v>
      </c>
      <c r="I45" s="26">
        <v>22.5</v>
      </c>
      <c r="J45" s="27">
        <f t="shared" si="21"/>
        <v>680</v>
      </c>
      <c r="K45" s="27">
        <f t="shared" si="21"/>
        <v>382.5</v>
      </c>
      <c r="L45" s="27">
        <f t="shared" si="22"/>
        <v>340</v>
      </c>
      <c r="M45" s="27">
        <v>0</v>
      </c>
      <c r="N45" s="27"/>
      <c r="O45" s="27"/>
      <c r="P45" s="27">
        <f t="shared" si="23"/>
        <v>1402.5</v>
      </c>
    </row>
    <row r="46" spans="1:16" ht="12.75">
      <c r="A46" s="83"/>
      <c r="B46" s="84"/>
      <c r="C46" s="29" t="s">
        <v>58</v>
      </c>
      <c r="D46" s="2">
        <v>19935575</v>
      </c>
      <c r="E46" s="377" t="s">
        <v>311</v>
      </c>
      <c r="F46" s="26">
        <v>24</v>
      </c>
      <c r="G46" s="26">
        <f t="shared" si="20"/>
        <v>24</v>
      </c>
      <c r="H46" s="26">
        <v>40</v>
      </c>
      <c r="I46" s="26">
        <v>22.5</v>
      </c>
      <c r="J46" s="27">
        <f t="shared" si="21"/>
        <v>960</v>
      </c>
      <c r="K46" s="27">
        <f t="shared" si="21"/>
        <v>540</v>
      </c>
      <c r="L46" s="27">
        <f t="shared" si="22"/>
        <v>480</v>
      </c>
      <c r="M46" s="27">
        <v>0</v>
      </c>
      <c r="N46" s="27"/>
      <c r="O46" s="27"/>
      <c r="P46" s="27">
        <f t="shared" si="23"/>
        <v>1980</v>
      </c>
    </row>
    <row r="47" spans="1:16" ht="12.75">
      <c r="A47" s="83"/>
      <c r="B47" s="84"/>
      <c r="C47" s="29" t="s">
        <v>60</v>
      </c>
      <c r="D47" s="2">
        <v>19812300</v>
      </c>
      <c r="E47" s="377" t="s">
        <v>329</v>
      </c>
      <c r="F47" s="26">
        <v>24</v>
      </c>
      <c r="G47" s="26">
        <f t="shared" si="20"/>
        <v>24</v>
      </c>
      <c r="H47" s="26">
        <v>40</v>
      </c>
      <c r="I47" s="26">
        <v>22.5</v>
      </c>
      <c r="J47" s="27">
        <f t="shared" si="21"/>
        <v>960</v>
      </c>
      <c r="K47" s="27">
        <f t="shared" si="21"/>
        <v>540</v>
      </c>
      <c r="L47" s="27">
        <f t="shared" si="22"/>
        <v>480</v>
      </c>
      <c r="M47" s="27">
        <v>0</v>
      </c>
      <c r="N47" s="27"/>
      <c r="O47" s="27"/>
      <c r="P47" s="27">
        <f t="shared" si="23"/>
        <v>1980</v>
      </c>
    </row>
    <row r="48" spans="1:16" ht="12.75">
      <c r="A48" s="83"/>
      <c r="B48" s="84"/>
      <c r="C48" s="29" t="s">
        <v>59</v>
      </c>
      <c r="D48" s="2">
        <v>33277351</v>
      </c>
      <c r="E48" s="377" t="s">
        <v>286</v>
      </c>
      <c r="F48" s="26">
        <v>185</v>
      </c>
      <c r="G48" s="26">
        <f>F48</f>
        <v>185</v>
      </c>
      <c r="H48" s="26">
        <v>40</v>
      </c>
      <c r="I48" s="26">
        <v>22.5</v>
      </c>
      <c r="J48" s="27">
        <f t="shared" si="21"/>
        <v>7400</v>
      </c>
      <c r="K48" s="27">
        <f t="shared" si="21"/>
        <v>4162.5</v>
      </c>
      <c r="L48" s="27">
        <f>G48*20</f>
        <v>3700</v>
      </c>
      <c r="M48" s="27">
        <v>0</v>
      </c>
      <c r="N48" s="27"/>
      <c r="O48" s="27"/>
      <c r="P48" s="27">
        <f>J48+K48+L48+M48+N48-O48</f>
        <v>15262.5</v>
      </c>
    </row>
    <row r="49" spans="1:16" ht="12.75">
      <c r="A49" s="83"/>
      <c r="B49" s="84"/>
      <c r="C49" s="29" t="s">
        <v>141</v>
      </c>
      <c r="D49" s="2">
        <v>11777755</v>
      </c>
      <c r="E49" s="377" t="s">
        <v>294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27"/>
      <c r="O49" s="27"/>
      <c r="P49" s="27">
        <f t="shared" si="23"/>
        <v>1980</v>
      </c>
    </row>
    <row r="50" spans="1:16" ht="12.75">
      <c r="A50" s="83"/>
      <c r="B50" s="84"/>
      <c r="C50" s="29" t="s">
        <v>142</v>
      </c>
      <c r="D50" s="2">
        <v>11777755</v>
      </c>
      <c r="E50" s="377" t="s">
        <v>293</v>
      </c>
      <c r="F50" s="26">
        <v>24</v>
      </c>
      <c r="G50" s="26">
        <f t="shared" si="20"/>
        <v>24</v>
      </c>
      <c r="H50" s="26">
        <v>40</v>
      </c>
      <c r="I50" s="26">
        <v>22.5</v>
      </c>
      <c r="J50" s="27">
        <f t="shared" si="21"/>
        <v>960</v>
      </c>
      <c r="K50" s="27">
        <f t="shared" si="21"/>
        <v>540</v>
      </c>
      <c r="L50" s="27">
        <f t="shared" si="22"/>
        <v>480</v>
      </c>
      <c r="M50" s="27">
        <v>0</v>
      </c>
      <c r="N50" s="27"/>
      <c r="O50" s="27"/>
      <c r="P50" s="27">
        <f t="shared" si="23"/>
        <v>1980</v>
      </c>
    </row>
    <row r="51" spans="1:16" ht="12.75">
      <c r="A51" s="83"/>
      <c r="B51" s="84"/>
      <c r="C51" s="116" t="s">
        <v>37</v>
      </c>
      <c r="D51" s="6"/>
      <c r="E51" s="379"/>
      <c r="F51" s="216">
        <f>SUM(F44:F50)</f>
        <v>532</v>
      </c>
      <c r="G51" s="30">
        <f>SUM(G44:G50)</f>
        <v>532</v>
      </c>
      <c r="H51" s="30"/>
      <c r="I51" s="30"/>
      <c r="J51" s="31">
        <f aca="true" t="shared" si="24" ref="J51:P51">SUM(J44:J50)</f>
        <v>21280</v>
      </c>
      <c r="K51" s="31">
        <f t="shared" si="24"/>
        <v>11970</v>
      </c>
      <c r="L51" s="31">
        <f t="shared" si="24"/>
        <v>10640</v>
      </c>
      <c r="M51" s="31">
        <f t="shared" si="24"/>
        <v>1404</v>
      </c>
      <c r="N51" s="31">
        <f t="shared" si="24"/>
        <v>0</v>
      </c>
      <c r="O51" s="31">
        <f t="shared" si="24"/>
        <v>0</v>
      </c>
      <c r="P51" s="31">
        <f t="shared" si="24"/>
        <v>45294</v>
      </c>
    </row>
    <row r="52" spans="1:16" ht="12.75">
      <c r="A52" s="92"/>
      <c r="B52" s="93"/>
      <c r="C52" s="14"/>
      <c r="D52" s="10"/>
      <c r="E52" s="384"/>
      <c r="F52" s="47"/>
      <c r="G52" s="47"/>
      <c r="H52" s="47"/>
      <c r="I52" s="47"/>
      <c r="J52" s="48"/>
      <c r="K52" s="48"/>
      <c r="L52" s="48"/>
      <c r="M52" s="48"/>
      <c r="N52" s="48"/>
      <c r="O52" s="48"/>
      <c r="P52" s="49"/>
    </row>
    <row r="53" spans="1:16" ht="25.5">
      <c r="A53" s="94">
        <v>6</v>
      </c>
      <c r="B53" s="121" t="s">
        <v>153</v>
      </c>
      <c r="C53" s="16" t="s">
        <v>65</v>
      </c>
      <c r="D53" s="1">
        <v>27597939</v>
      </c>
      <c r="E53" s="377" t="s">
        <v>303</v>
      </c>
      <c r="F53" s="26">
        <v>60</v>
      </c>
      <c r="G53" s="26">
        <f aca="true" t="shared" si="25" ref="G53:G64">F53</f>
        <v>60</v>
      </c>
      <c r="H53" s="26">
        <v>40</v>
      </c>
      <c r="I53" s="26">
        <v>22.5</v>
      </c>
      <c r="J53" s="27">
        <f aca="true" t="shared" si="26" ref="J53:K64">F53*H53</f>
        <v>2400</v>
      </c>
      <c r="K53" s="27">
        <f t="shared" si="26"/>
        <v>1350</v>
      </c>
      <c r="L53" s="27">
        <f>G53*20</f>
        <v>1200</v>
      </c>
      <c r="M53" s="27">
        <f>J53*15%</f>
        <v>360</v>
      </c>
      <c r="N53" s="27"/>
      <c r="O53" s="27"/>
      <c r="P53" s="27">
        <f aca="true" t="shared" si="27" ref="P53:P64">J53+K53+L53+M53+N53-O53</f>
        <v>5310</v>
      </c>
    </row>
    <row r="54" spans="1:16" ht="12.75">
      <c r="A54" s="90"/>
      <c r="B54" s="91"/>
      <c r="C54" s="29" t="s">
        <v>66</v>
      </c>
      <c r="D54" s="2">
        <v>27597939</v>
      </c>
      <c r="E54" s="377" t="s">
        <v>302</v>
      </c>
      <c r="F54" s="26">
        <v>34</v>
      </c>
      <c r="G54" s="26">
        <f t="shared" si="25"/>
        <v>34</v>
      </c>
      <c r="H54" s="26">
        <v>40</v>
      </c>
      <c r="I54" s="26">
        <v>22.5</v>
      </c>
      <c r="J54" s="27">
        <f t="shared" si="26"/>
        <v>1360</v>
      </c>
      <c r="K54" s="27">
        <f t="shared" si="26"/>
        <v>765</v>
      </c>
      <c r="L54" s="27">
        <f>F54*20</f>
        <v>680</v>
      </c>
      <c r="M54" s="27">
        <v>0</v>
      </c>
      <c r="N54" s="27"/>
      <c r="O54" s="27"/>
      <c r="P54" s="27">
        <f t="shared" si="27"/>
        <v>2805</v>
      </c>
    </row>
    <row r="55" spans="1:16" ht="12.75">
      <c r="A55" s="83"/>
      <c r="B55" s="84"/>
      <c r="C55" s="29" t="s">
        <v>149</v>
      </c>
      <c r="D55" s="2">
        <v>20255769</v>
      </c>
      <c r="E55" s="377" t="s">
        <v>309</v>
      </c>
      <c r="F55" s="26">
        <v>58</v>
      </c>
      <c r="G55" s="26">
        <f t="shared" si="25"/>
        <v>58</v>
      </c>
      <c r="H55" s="26">
        <v>40</v>
      </c>
      <c r="I55" s="26">
        <v>22.5</v>
      </c>
      <c r="J55" s="27">
        <f t="shared" si="26"/>
        <v>2320</v>
      </c>
      <c r="K55" s="27">
        <f t="shared" si="26"/>
        <v>1305</v>
      </c>
      <c r="L55" s="27">
        <f>F55*20</f>
        <v>1160</v>
      </c>
      <c r="M55" s="27">
        <v>0</v>
      </c>
      <c r="N55" s="27"/>
      <c r="O55" s="27"/>
      <c r="P55" s="27">
        <f t="shared" si="27"/>
        <v>4785</v>
      </c>
    </row>
    <row r="56" spans="1:16" ht="12.75">
      <c r="A56" s="83"/>
      <c r="B56" s="84"/>
      <c r="C56" s="29" t="s">
        <v>67</v>
      </c>
      <c r="D56" s="2">
        <v>20149229</v>
      </c>
      <c r="E56" s="377" t="s">
        <v>333</v>
      </c>
      <c r="F56" s="26">
        <v>82</v>
      </c>
      <c r="G56" s="26">
        <f t="shared" si="25"/>
        <v>82</v>
      </c>
      <c r="H56" s="26">
        <v>40</v>
      </c>
      <c r="I56" s="26">
        <v>22.5</v>
      </c>
      <c r="J56" s="27">
        <f t="shared" si="26"/>
        <v>3280</v>
      </c>
      <c r="K56" s="27">
        <f t="shared" si="26"/>
        <v>1845</v>
      </c>
      <c r="L56" s="27">
        <f aca="true" t="shared" si="28" ref="L56:L64">G56*20</f>
        <v>1640</v>
      </c>
      <c r="M56" s="27">
        <v>0</v>
      </c>
      <c r="N56" s="27"/>
      <c r="O56" s="27"/>
      <c r="P56" s="27">
        <f t="shared" si="27"/>
        <v>6765</v>
      </c>
    </row>
    <row r="57" spans="1:16" ht="12.75">
      <c r="A57" s="83"/>
      <c r="B57" s="84"/>
      <c r="C57" s="29" t="s">
        <v>68</v>
      </c>
      <c r="D57" s="2">
        <v>20655714</v>
      </c>
      <c r="E57" s="377" t="s">
        <v>330</v>
      </c>
      <c r="F57" s="26">
        <v>48</v>
      </c>
      <c r="G57" s="26">
        <f t="shared" si="25"/>
        <v>48</v>
      </c>
      <c r="H57" s="26">
        <v>40</v>
      </c>
      <c r="I57" s="26">
        <v>22.5</v>
      </c>
      <c r="J57" s="27">
        <f t="shared" si="26"/>
        <v>1920</v>
      </c>
      <c r="K57" s="27">
        <f t="shared" si="26"/>
        <v>1080</v>
      </c>
      <c r="L57" s="27">
        <f t="shared" si="28"/>
        <v>960</v>
      </c>
      <c r="M57" s="27">
        <v>0</v>
      </c>
      <c r="N57" s="27"/>
      <c r="O57" s="27"/>
      <c r="P57" s="27">
        <f t="shared" si="27"/>
        <v>3960</v>
      </c>
    </row>
    <row r="58" spans="1:16" ht="12.75">
      <c r="A58" s="83"/>
      <c r="B58" s="84"/>
      <c r="C58" s="29" t="s">
        <v>134</v>
      </c>
      <c r="D58" s="2">
        <v>27597939</v>
      </c>
      <c r="E58" s="219" t="s">
        <v>449</v>
      </c>
      <c r="F58" s="26">
        <v>0</v>
      </c>
      <c r="G58" s="26">
        <f t="shared" si="25"/>
        <v>0</v>
      </c>
      <c r="H58" s="26">
        <v>40</v>
      </c>
      <c r="I58" s="26">
        <v>22.5</v>
      </c>
      <c r="J58" s="27">
        <f t="shared" si="26"/>
        <v>0</v>
      </c>
      <c r="K58" s="27">
        <f t="shared" si="26"/>
        <v>0</v>
      </c>
      <c r="L58" s="27">
        <f t="shared" si="28"/>
        <v>0</v>
      </c>
      <c r="M58" s="27">
        <v>0</v>
      </c>
      <c r="N58" s="27"/>
      <c r="O58" s="27"/>
      <c r="P58" s="27">
        <f t="shared" si="27"/>
        <v>0</v>
      </c>
    </row>
    <row r="59" spans="1:16" ht="12.75">
      <c r="A59" s="83"/>
      <c r="B59" s="84"/>
      <c r="C59" s="29" t="s">
        <v>150</v>
      </c>
      <c r="D59" s="2">
        <v>38873983</v>
      </c>
      <c r="E59" s="377" t="s">
        <v>355</v>
      </c>
      <c r="F59" s="26">
        <v>34</v>
      </c>
      <c r="G59" s="26">
        <f t="shared" si="25"/>
        <v>34</v>
      </c>
      <c r="H59" s="26">
        <v>40</v>
      </c>
      <c r="I59" s="26">
        <v>22.5</v>
      </c>
      <c r="J59" s="27">
        <f t="shared" si="26"/>
        <v>1360</v>
      </c>
      <c r="K59" s="27">
        <f t="shared" si="26"/>
        <v>765</v>
      </c>
      <c r="L59" s="27">
        <f t="shared" si="28"/>
        <v>680</v>
      </c>
      <c r="M59" s="27">
        <v>0</v>
      </c>
      <c r="N59" s="27"/>
      <c r="O59" s="27"/>
      <c r="P59" s="27">
        <f t="shared" si="27"/>
        <v>2805</v>
      </c>
    </row>
    <row r="60" spans="1:16" ht="12.75">
      <c r="A60" s="83"/>
      <c r="B60" s="84"/>
      <c r="C60" s="29" t="s">
        <v>151</v>
      </c>
      <c r="D60" s="2">
        <v>25917336</v>
      </c>
      <c r="E60" s="377" t="s">
        <v>352</v>
      </c>
      <c r="F60" s="26">
        <v>63</v>
      </c>
      <c r="G60" s="26">
        <f t="shared" si="25"/>
        <v>63</v>
      </c>
      <c r="H60" s="26">
        <v>40</v>
      </c>
      <c r="I60" s="26">
        <v>22.5</v>
      </c>
      <c r="J60" s="27">
        <f t="shared" si="26"/>
        <v>2520</v>
      </c>
      <c r="K60" s="27">
        <f t="shared" si="26"/>
        <v>1417.5</v>
      </c>
      <c r="L60" s="27">
        <f t="shared" si="28"/>
        <v>1260</v>
      </c>
      <c r="M60" s="27">
        <v>0</v>
      </c>
      <c r="N60" s="27"/>
      <c r="O60" s="27"/>
      <c r="P60" s="27">
        <f t="shared" si="27"/>
        <v>5197.5</v>
      </c>
    </row>
    <row r="61" spans="1:16" ht="12.75">
      <c r="A61" s="83"/>
      <c r="B61" s="84"/>
      <c r="C61" s="29" t="s">
        <v>113</v>
      </c>
      <c r="D61" s="2">
        <v>20074924</v>
      </c>
      <c r="E61" s="377" t="s">
        <v>269</v>
      </c>
      <c r="F61" s="26">
        <v>63</v>
      </c>
      <c r="G61" s="26">
        <f t="shared" si="25"/>
        <v>63</v>
      </c>
      <c r="H61" s="26">
        <v>40</v>
      </c>
      <c r="I61" s="26">
        <v>22.5</v>
      </c>
      <c r="J61" s="27">
        <f t="shared" si="26"/>
        <v>2520</v>
      </c>
      <c r="K61" s="27">
        <f t="shared" si="26"/>
        <v>1417.5</v>
      </c>
      <c r="L61" s="27">
        <f t="shared" si="28"/>
        <v>1260</v>
      </c>
      <c r="M61" s="27">
        <v>0</v>
      </c>
      <c r="N61" s="27"/>
      <c r="O61" s="27"/>
      <c r="P61" s="27">
        <f t="shared" si="27"/>
        <v>5197.5</v>
      </c>
    </row>
    <row r="62" spans="1:16" ht="12.75">
      <c r="A62" s="83"/>
      <c r="B62" s="84"/>
      <c r="C62" s="29" t="s">
        <v>122</v>
      </c>
      <c r="D62" s="2">
        <v>25917336</v>
      </c>
      <c r="E62" s="377" t="s">
        <v>353</v>
      </c>
      <c r="F62" s="26">
        <v>24</v>
      </c>
      <c r="G62" s="26">
        <f t="shared" si="25"/>
        <v>24</v>
      </c>
      <c r="H62" s="26">
        <v>40</v>
      </c>
      <c r="I62" s="26">
        <v>22.5</v>
      </c>
      <c r="J62" s="27">
        <f t="shared" si="26"/>
        <v>960</v>
      </c>
      <c r="K62" s="27">
        <f t="shared" si="26"/>
        <v>540</v>
      </c>
      <c r="L62" s="27">
        <f t="shared" si="28"/>
        <v>480</v>
      </c>
      <c r="M62" s="27">
        <v>0</v>
      </c>
      <c r="N62" s="27"/>
      <c r="O62" s="27"/>
      <c r="P62" s="27">
        <f t="shared" si="27"/>
        <v>1980</v>
      </c>
    </row>
    <row r="63" spans="1:16" ht="12.75">
      <c r="A63" s="83"/>
      <c r="B63" s="84"/>
      <c r="C63" s="29" t="s">
        <v>123</v>
      </c>
      <c r="D63" s="2">
        <v>25917336</v>
      </c>
      <c r="E63" s="377" t="s">
        <v>354</v>
      </c>
      <c r="F63" s="26">
        <v>58</v>
      </c>
      <c r="G63" s="26">
        <f t="shared" si="25"/>
        <v>58</v>
      </c>
      <c r="H63" s="26">
        <v>40</v>
      </c>
      <c r="I63" s="26">
        <v>22.5</v>
      </c>
      <c r="J63" s="27">
        <f t="shared" si="26"/>
        <v>2320</v>
      </c>
      <c r="K63" s="27">
        <f t="shared" si="26"/>
        <v>1305</v>
      </c>
      <c r="L63" s="27">
        <f t="shared" si="28"/>
        <v>1160</v>
      </c>
      <c r="M63" s="27">
        <v>0</v>
      </c>
      <c r="N63" s="27"/>
      <c r="O63" s="27"/>
      <c r="P63" s="27">
        <f t="shared" si="27"/>
        <v>4785</v>
      </c>
    </row>
    <row r="64" spans="1:16" ht="12.75">
      <c r="A64" s="83"/>
      <c r="B64" s="84"/>
      <c r="C64" s="29" t="s">
        <v>124</v>
      </c>
      <c r="D64" s="2">
        <v>25917336</v>
      </c>
      <c r="E64" s="219" t="s">
        <v>449</v>
      </c>
      <c r="F64" s="26">
        <v>0</v>
      </c>
      <c r="G64" s="26">
        <f t="shared" si="25"/>
        <v>0</v>
      </c>
      <c r="H64" s="26">
        <v>40</v>
      </c>
      <c r="I64" s="26">
        <v>22.5</v>
      </c>
      <c r="J64" s="27">
        <f t="shared" si="26"/>
        <v>0</v>
      </c>
      <c r="K64" s="27">
        <f t="shared" si="26"/>
        <v>0</v>
      </c>
      <c r="L64" s="27">
        <f t="shared" si="28"/>
        <v>0</v>
      </c>
      <c r="M64" s="27">
        <v>0</v>
      </c>
      <c r="N64" s="27"/>
      <c r="O64" s="27"/>
      <c r="P64" s="27">
        <f t="shared" si="27"/>
        <v>0</v>
      </c>
    </row>
    <row r="65" spans="1:16" ht="12.75">
      <c r="A65" s="83"/>
      <c r="B65" s="84"/>
      <c r="C65" s="117" t="s">
        <v>37</v>
      </c>
      <c r="D65" s="1"/>
      <c r="E65" s="375"/>
      <c r="F65" s="56">
        <f>SUM(F53:F64)</f>
        <v>524</v>
      </c>
      <c r="G65" s="56">
        <f>SUM(G53:G64)</f>
        <v>524</v>
      </c>
      <c r="H65" s="56"/>
      <c r="I65" s="56"/>
      <c r="J65" s="52">
        <f aca="true" t="shared" si="29" ref="J65:O65">SUM(J53:J64)</f>
        <v>20960</v>
      </c>
      <c r="K65" s="52">
        <f t="shared" si="29"/>
        <v>11790</v>
      </c>
      <c r="L65" s="52">
        <f t="shared" si="29"/>
        <v>10480</v>
      </c>
      <c r="M65" s="52">
        <f t="shared" si="29"/>
        <v>360</v>
      </c>
      <c r="N65" s="52">
        <f t="shared" si="29"/>
        <v>0</v>
      </c>
      <c r="O65" s="52">
        <f t="shared" si="29"/>
        <v>0</v>
      </c>
      <c r="P65" s="52">
        <f>SUM(P53:P64)</f>
        <v>43590</v>
      </c>
    </row>
    <row r="66" spans="1:16" ht="12.75">
      <c r="A66" s="53"/>
      <c r="B66" s="54"/>
      <c r="C66" s="16"/>
      <c r="D66" s="1"/>
      <c r="E66" s="375"/>
      <c r="F66" s="56"/>
      <c r="G66" s="56"/>
      <c r="H66" s="56"/>
      <c r="I66" s="56"/>
      <c r="J66" s="52"/>
      <c r="K66" s="52"/>
      <c r="L66" s="52"/>
      <c r="M66" s="52"/>
      <c r="N66" s="52"/>
      <c r="O66" s="52"/>
      <c r="P66" s="52"/>
    </row>
    <row r="67" spans="1:16" ht="12.75">
      <c r="A67" s="45">
        <v>7</v>
      </c>
      <c r="B67" s="64" t="s">
        <v>69</v>
      </c>
      <c r="C67" s="16" t="s">
        <v>70</v>
      </c>
      <c r="D67" s="1">
        <v>36242617</v>
      </c>
      <c r="E67" s="377" t="s">
        <v>277</v>
      </c>
      <c r="F67" s="26">
        <v>72</v>
      </c>
      <c r="G67" s="26">
        <f aca="true" t="shared" si="30" ref="G67:G74">F67</f>
        <v>72</v>
      </c>
      <c r="H67" s="26">
        <v>40</v>
      </c>
      <c r="I67" s="26">
        <v>22.5</v>
      </c>
      <c r="J67" s="27">
        <f aca="true" t="shared" si="31" ref="J67:K72">F67*H67</f>
        <v>2880</v>
      </c>
      <c r="K67" s="27">
        <f t="shared" si="31"/>
        <v>1620</v>
      </c>
      <c r="L67" s="27">
        <f aca="true" t="shared" si="32" ref="L67:L72">G67*20</f>
        <v>1440</v>
      </c>
      <c r="M67" s="27">
        <f>J67*15%</f>
        <v>432</v>
      </c>
      <c r="N67" s="27"/>
      <c r="O67" s="27"/>
      <c r="P67" s="27">
        <f aca="true" t="shared" si="33" ref="P67:P74">J67+K67+L67+M67+N67-O67</f>
        <v>6372</v>
      </c>
    </row>
    <row r="68" spans="1:16" ht="12.75">
      <c r="A68" s="90"/>
      <c r="B68" s="91"/>
      <c r="C68" s="29" t="s">
        <v>71</v>
      </c>
      <c r="D68" s="2">
        <v>19890104</v>
      </c>
      <c r="E68" s="377" t="s">
        <v>285</v>
      </c>
      <c r="F68" s="26">
        <v>68</v>
      </c>
      <c r="G68" s="26">
        <f t="shared" si="30"/>
        <v>68</v>
      </c>
      <c r="H68" s="26">
        <v>40</v>
      </c>
      <c r="I68" s="26">
        <v>22.5</v>
      </c>
      <c r="J68" s="27">
        <f t="shared" si="31"/>
        <v>2720</v>
      </c>
      <c r="K68" s="27">
        <f t="shared" si="31"/>
        <v>1530</v>
      </c>
      <c r="L68" s="27">
        <f t="shared" si="32"/>
        <v>1360</v>
      </c>
      <c r="M68" s="27">
        <v>0</v>
      </c>
      <c r="N68" s="27"/>
      <c r="O68" s="27"/>
      <c r="P68" s="27">
        <f t="shared" si="33"/>
        <v>5610</v>
      </c>
    </row>
    <row r="69" spans="1:16" ht="12.75">
      <c r="A69" s="83"/>
      <c r="B69" s="84"/>
      <c r="C69" s="29" t="s">
        <v>73</v>
      </c>
      <c r="D69" s="2">
        <v>19890074</v>
      </c>
      <c r="E69" s="377" t="s">
        <v>284</v>
      </c>
      <c r="F69" s="26">
        <v>60</v>
      </c>
      <c r="G69" s="26">
        <f t="shared" si="30"/>
        <v>60</v>
      </c>
      <c r="H69" s="26">
        <v>40</v>
      </c>
      <c r="I69" s="26">
        <v>22.5</v>
      </c>
      <c r="J69" s="27">
        <f t="shared" si="31"/>
        <v>2400</v>
      </c>
      <c r="K69" s="27">
        <f t="shared" si="31"/>
        <v>1350</v>
      </c>
      <c r="L69" s="27">
        <f t="shared" si="32"/>
        <v>1200</v>
      </c>
      <c r="M69" s="27">
        <v>0</v>
      </c>
      <c r="N69" s="27"/>
      <c r="O69" s="27"/>
      <c r="P69" s="27">
        <f t="shared" si="33"/>
        <v>4950</v>
      </c>
    </row>
    <row r="70" spans="1:16" ht="12.75">
      <c r="A70" s="83"/>
      <c r="B70" s="84"/>
      <c r="C70" s="29" t="s">
        <v>75</v>
      </c>
      <c r="D70" s="2">
        <v>19359944</v>
      </c>
      <c r="E70" s="219" t="s">
        <v>449</v>
      </c>
      <c r="F70" s="26">
        <v>0</v>
      </c>
      <c r="G70" s="26">
        <f t="shared" si="30"/>
        <v>0</v>
      </c>
      <c r="H70" s="26">
        <v>40</v>
      </c>
      <c r="I70" s="26">
        <v>22.5</v>
      </c>
      <c r="J70" s="27">
        <f t="shared" si="31"/>
        <v>0</v>
      </c>
      <c r="K70" s="27">
        <f t="shared" si="31"/>
        <v>0</v>
      </c>
      <c r="L70" s="27">
        <f t="shared" si="32"/>
        <v>0</v>
      </c>
      <c r="M70" s="27">
        <v>0</v>
      </c>
      <c r="N70" s="27"/>
      <c r="O70" s="27"/>
      <c r="P70" s="27">
        <f t="shared" si="33"/>
        <v>0</v>
      </c>
    </row>
    <row r="71" spans="1:16" ht="12.75">
      <c r="A71" s="83"/>
      <c r="B71" s="84"/>
      <c r="C71" s="29" t="s">
        <v>76</v>
      </c>
      <c r="D71" s="2">
        <v>36576307</v>
      </c>
      <c r="E71" s="377" t="s">
        <v>270</v>
      </c>
      <c r="F71" s="26">
        <v>72</v>
      </c>
      <c r="G71" s="26">
        <f t="shared" si="30"/>
        <v>72</v>
      </c>
      <c r="H71" s="26">
        <v>40</v>
      </c>
      <c r="I71" s="26">
        <v>22.5</v>
      </c>
      <c r="J71" s="27">
        <f t="shared" si="31"/>
        <v>2880</v>
      </c>
      <c r="K71" s="27">
        <f t="shared" si="31"/>
        <v>1620</v>
      </c>
      <c r="L71" s="27">
        <f t="shared" si="32"/>
        <v>1440</v>
      </c>
      <c r="M71" s="27">
        <v>0</v>
      </c>
      <c r="N71" s="27"/>
      <c r="O71" s="27"/>
      <c r="P71" s="27">
        <f t="shared" si="33"/>
        <v>5940</v>
      </c>
    </row>
    <row r="72" spans="1:16" ht="12.75">
      <c r="A72" s="83"/>
      <c r="B72" s="84"/>
      <c r="C72" s="29" t="s">
        <v>77</v>
      </c>
      <c r="D72" s="2">
        <v>19759614</v>
      </c>
      <c r="E72" s="377" t="s">
        <v>263</v>
      </c>
      <c r="F72" s="26">
        <v>72</v>
      </c>
      <c r="G72" s="26">
        <f t="shared" si="30"/>
        <v>72</v>
      </c>
      <c r="H72" s="26">
        <v>40</v>
      </c>
      <c r="I72" s="26">
        <v>22.5</v>
      </c>
      <c r="J72" s="27">
        <f t="shared" si="31"/>
        <v>2880</v>
      </c>
      <c r="K72" s="27">
        <f t="shared" si="31"/>
        <v>1620</v>
      </c>
      <c r="L72" s="27">
        <f t="shared" si="32"/>
        <v>1440</v>
      </c>
      <c r="M72" s="27">
        <v>0</v>
      </c>
      <c r="N72" s="27"/>
      <c r="O72" s="27"/>
      <c r="P72" s="27">
        <f t="shared" si="33"/>
        <v>5940</v>
      </c>
    </row>
    <row r="73" spans="1:16" ht="12.75">
      <c r="A73" s="83"/>
      <c r="B73" s="84"/>
      <c r="C73" s="29" t="s">
        <v>72</v>
      </c>
      <c r="D73" s="2">
        <v>19890104</v>
      </c>
      <c r="E73" s="219" t="s">
        <v>449</v>
      </c>
      <c r="F73" s="26">
        <v>0</v>
      </c>
      <c r="G73" s="26">
        <f t="shared" si="30"/>
        <v>0</v>
      </c>
      <c r="H73" s="26">
        <v>40</v>
      </c>
      <c r="I73" s="26">
        <v>22.5</v>
      </c>
      <c r="J73" s="27">
        <f aca="true" t="shared" si="34" ref="J73:K75">F73*H73</f>
        <v>0</v>
      </c>
      <c r="K73" s="27">
        <f t="shared" si="34"/>
        <v>0</v>
      </c>
      <c r="L73" s="27">
        <f>G73*20</f>
        <v>0</v>
      </c>
      <c r="M73" s="27">
        <v>0</v>
      </c>
      <c r="N73" s="27"/>
      <c r="O73" s="27"/>
      <c r="P73" s="27">
        <f t="shared" si="33"/>
        <v>0</v>
      </c>
    </row>
    <row r="74" spans="1:16" ht="12.75">
      <c r="A74" s="83"/>
      <c r="B74" s="84"/>
      <c r="C74" s="29" t="s">
        <v>74</v>
      </c>
      <c r="D74" s="2">
        <v>33404234</v>
      </c>
      <c r="E74" s="377" t="s">
        <v>336</v>
      </c>
      <c r="F74" s="26">
        <v>24</v>
      </c>
      <c r="G74" s="26">
        <f t="shared" si="30"/>
        <v>24</v>
      </c>
      <c r="H74" s="26">
        <v>40</v>
      </c>
      <c r="I74" s="26">
        <v>22.5</v>
      </c>
      <c r="J74" s="27">
        <f t="shared" si="34"/>
        <v>960</v>
      </c>
      <c r="K74" s="27">
        <f t="shared" si="34"/>
        <v>540</v>
      </c>
      <c r="L74" s="27">
        <f>G74*20</f>
        <v>480</v>
      </c>
      <c r="M74" s="27">
        <v>0</v>
      </c>
      <c r="N74" s="27"/>
      <c r="O74" s="27"/>
      <c r="P74" s="27">
        <f t="shared" si="33"/>
        <v>1980</v>
      </c>
    </row>
    <row r="75" spans="1:16" ht="12.75">
      <c r="A75" s="83"/>
      <c r="B75" s="84"/>
      <c r="C75" s="29" t="s">
        <v>258</v>
      </c>
      <c r="D75" s="2">
        <v>26928317</v>
      </c>
      <c r="E75" s="377" t="s">
        <v>349</v>
      </c>
      <c r="F75" s="26">
        <v>64</v>
      </c>
      <c r="G75" s="26">
        <f>F75</f>
        <v>64</v>
      </c>
      <c r="H75" s="26">
        <v>40</v>
      </c>
      <c r="I75" s="26">
        <v>22.5</v>
      </c>
      <c r="J75" s="27">
        <f t="shared" si="34"/>
        <v>2560</v>
      </c>
      <c r="K75" s="27">
        <f t="shared" si="34"/>
        <v>1440</v>
      </c>
      <c r="L75" s="27">
        <f>G75*20</f>
        <v>1280</v>
      </c>
      <c r="M75" s="27">
        <v>0</v>
      </c>
      <c r="N75" s="27"/>
      <c r="O75" s="27"/>
      <c r="P75" s="27">
        <f>J75+K75+L75+M75+N75-O75</f>
        <v>5280</v>
      </c>
    </row>
    <row r="76" spans="1:16" ht="12.75">
      <c r="A76" s="83"/>
      <c r="B76" s="84"/>
      <c r="C76" s="117" t="s">
        <v>37</v>
      </c>
      <c r="D76" s="1"/>
      <c r="E76" s="375"/>
      <c r="F76" s="106">
        <f>SUM(F67:F75)</f>
        <v>432</v>
      </c>
      <c r="G76" s="56">
        <f>SUM(G67:G75)</f>
        <v>432</v>
      </c>
      <c r="H76" s="56"/>
      <c r="I76" s="56"/>
      <c r="J76" s="56">
        <f>SUM(J67:J75)</f>
        <v>17280</v>
      </c>
      <c r="K76" s="56">
        <f>SUM(K67:K75)</f>
        <v>9720</v>
      </c>
      <c r="L76" s="56">
        <f>SUM(L67:L75)</f>
        <v>8640</v>
      </c>
      <c r="M76" s="56">
        <f>SUM(M67:M75)</f>
        <v>432</v>
      </c>
      <c r="N76" s="52">
        <f>SUM(N67:N72)</f>
        <v>0</v>
      </c>
      <c r="O76" s="52">
        <f>SUM(O67:O72)</f>
        <v>0</v>
      </c>
      <c r="P76" s="56">
        <f>SUM(P67:P75)</f>
        <v>36072</v>
      </c>
    </row>
    <row r="77" spans="1:16" ht="12.75">
      <c r="A77" s="53"/>
      <c r="B77" s="54"/>
      <c r="C77" s="55"/>
      <c r="D77" s="1"/>
      <c r="E77" s="375"/>
      <c r="F77" s="56"/>
      <c r="G77" s="56"/>
      <c r="H77" s="56"/>
      <c r="I77" s="56"/>
      <c r="J77" s="52"/>
      <c r="K77" s="52"/>
      <c r="L77" s="52"/>
      <c r="M77" s="52"/>
      <c r="N77" s="52"/>
      <c r="O77" s="52"/>
      <c r="P77" s="52"/>
    </row>
    <row r="78" spans="1:16" ht="12.75">
      <c r="A78" s="45">
        <v>8</v>
      </c>
      <c r="B78" s="46" t="s">
        <v>78</v>
      </c>
      <c r="C78" s="16" t="s">
        <v>79</v>
      </c>
      <c r="D78" s="1">
        <v>11917220</v>
      </c>
      <c r="E78" s="377" t="s">
        <v>261</v>
      </c>
      <c r="F78" s="26">
        <v>84</v>
      </c>
      <c r="G78" s="26">
        <f aca="true" t="shared" si="35" ref="G78:G84">F78</f>
        <v>84</v>
      </c>
      <c r="H78" s="26">
        <v>40</v>
      </c>
      <c r="I78" s="26">
        <v>22.5</v>
      </c>
      <c r="J78" s="57">
        <f>F78*H78</f>
        <v>3360</v>
      </c>
      <c r="K78" s="26">
        <f>G78*I78</f>
        <v>1890</v>
      </c>
      <c r="L78" s="27">
        <f aca="true" t="shared" si="36" ref="L78:L84">G78*20</f>
        <v>1680</v>
      </c>
      <c r="M78" s="75">
        <f>J78*15%</f>
        <v>504</v>
      </c>
      <c r="N78" s="27"/>
      <c r="O78" s="27"/>
      <c r="P78" s="27">
        <f aca="true" t="shared" si="37" ref="P78:P84">J78+K78+L78+M78+N78-O78</f>
        <v>7434</v>
      </c>
    </row>
    <row r="79" spans="1:16" ht="12.75">
      <c r="A79" s="90"/>
      <c r="B79" s="91"/>
      <c r="C79" s="29" t="s">
        <v>80</v>
      </c>
      <c r="D79" s="2">
        <v>11917220</v>
      </c>
      <c r="E79" s="219" t="s">
        <v>449</v>
      </c>
      <c r="F79" s="26">
        <v>0</v>
      </c>
      <c r="G79" s="26">
        <f t="shared" si="35"/>
        <v>0</v>
      </c>
      <c r="H79" s="26">
        <v>40</v>
      </c>
      <c r="I79" s="26">
        <v>22.5</v>
      </c>
      <c r="J79" s="57">
        <f>F79*H79</f>
        <v>0</v>
      </c>
      <c r="K79" s="26">
        <f>G79*I79</f>
        <v>0</v>
      </c>
      <c r="L79" s="27">
        <f t="shared" si="36"/>
        <v>0</v>
      </c>
      <c r="M79" s="75">
        <v>0</v>
      </c>
      <c r="N79" s="27"/>
      <c r="O79" s="27"/>
      <c r="P79" s="27">
        <f t="shared" si="37"/>
        <v>0</v>
      </c>
    </row>
    <row r="80" spans="1:16" ht="12.75">
      <c r="A80" s="83"/>
      <c r="B80" s="84"/>
      <c r="C80" s="29" t="s">
        <v>81</v>
      </c>
      <c r="D80" s="2">
        <v>11917220</v>
      </c>
      <c r="E80" s="377" t="s">
        <v>262</v>
      </c>
      <c r="F80" s="26">
        <v>60</v>
      </c>
      <c r="G80" s="26">
        <f t="shared" si="35"/>
        <v>60</v>
      </c>
      <c r="H80" s="26">
        <v>40</v>
      </c>
      <c r="I80" s="26">
        <v>22.5</v>
      </c>
      <c r="J80" s="57">
        <f aca="true" t="shared" si="38" ref="J80:K84">F80*H80</f>
        <v>2400</v>
      </c>
      <c r="K80" s="26">
        <f t="shared" si="38"/>
        <v>1350</v>
      </c>
      <c r="L80" s="27">
        <f t="shared" si="36"/>
        <v>1200</v>
      </c>
      <c r="M80" s="27">
        <v>0</v>
      </c>
      <c r="N80" s="27"/>
      <c r="O80" s="27"/>
      <c r="P80" s="27">
        <f t="shared" si="37"/>
        <v>4950</v>
      </c>
    </row>
    <row r="81" spans="1:16" ht="12.75">
      <c r="A81" s="83"/>
      <c r="B81" s="84"/>
      <c r="C81" s="29" t="s">
        <v>82</v>
      </c>
      <c r="D81" s="2">
        <v>11917220</v>
      </c>
      <c r="E81" s="377" t="s">
        <v>260</v>
      </c>
      <c r="F81" s="26">
        <v>64</v>
      </c>
      <c r="G81" s="26">
        <f t="shared" si="35"/>
        <v>64</v>
      </c>
      <c r="H81" s="26">
        <v>40</v>
      </c>
      <c r="I81" s="26">
        <v>22.5</v>
      </c>
      <c r="J81" s="57">
        <f t="shared" si="38"/>
        <v>2560</v>
      </c>
      <c r="K81" s="26">
        <f t="shared" si="38"/>
        <v>1440</v>
      </c>
      <c r="L81" s="27">
        <f t="shared" si="36"/>
        <v>1280</v>
      </c>
      <c r="M81" s="27">
        <v>0</v>
      </c>
      <c r="N81" s="27"/>
      <c r="O81" s="27"/>
      <c r="P81" s="27">
        <f t="shared" si="37"/>
        <v>5280</v>
      </c>
    </row>
    <row r="82" spans="1:16" ht="12.75">
      <c r="A82" s="83"/>
      <c r="B82" s="84"/>
      <c r="C82" s="29" t="s">
        <v>127</v>
      </c>
      <c r="D82" s="2">
        <v>33277351</v>
      </c>
      <c r="E82" s="377" t="s">
        <v>271</v>
      </c>
      <c r="F82" s="26">
        <v>60</v>
      </c>
      <c r="G82" s="26">
        <f t="shared" si="35"/>
        <v>60</v>
      </c>
      <c r="H82" s="26">
        <v>40</v>
      </c>
      <c r="I82" s="26">
        <v>22.5</v>
      </c>
      <c r="J82" s="57">
        <f t="shared" si="38"/>
        <v>2400</v>
      </c>
      <c r="K82" s="26">
        <f t="shared" si="38"/>
        <v>1350</v>
      </c>
      <c r="L82" s="27">
        <f t="shared" si="36"/>
        <v>1200</v>
      </c>
      <c r="M82" s="27">
        <v>0</v>
      </c>
      <c r="N82" s="27"/>
      <c r="O82" s="27"/>
      <c r="P82" s="27">
        <f t="shared" si="37"/>
        <v>4950</v>
      </c>
    </row>
    <row r="83" spans="1:16" ht="12.75">
      <c r="A83" s="83"/>
      <c r="B83" s="84"/>
      <c r="C83" s="29" t="s">
        <v>83</v>
      </c>
      <c r="D83" s="2">
        <v>19915829</v>
      </c>
      <c r="E83" s="377" t="s">
        <v>267</v>
      </c>
      <c r="F83" s="26">
        <v>92</v>
      </c>
      <c r="G83" s="26">
        <f t="shared" si="35"/>
        <v>92</v>
      </c>
      <c r="H83" s="26">
        <v>40</v>
      </c>
      <c r="I83" s="26">
        <v>22.5</v>
      </c>
      <c r="J83" s="57">
        <f t="shared" si="38"/>
        <v>3680</v>
      </c>
      <c r="K83" s="26">
        <f t="shared" si="38"/>
        <v>2070</v>
      </c>
      <c r="L83" s="27">
        <f t="shared" si="36"/>
        <v>1840</v>
      </c>
      <c r="M83" s="27">
        <v>0</v>
      </c>
      <c r="N83" s="27"/>
      <c r="O83" s="27"/>
      <c r="P83" s="27">
        <f t="shared" si="37"/>
        <v>7590</v>
      </c>
    </row>
    <row r="84" spans="1:16" ht="12.75">
      <c r="A84" s="83"/>
      <c r="B84" s="84"/>
      <c r="C84" s="29" t="s">
        <v>84</v>
      </c>
      <c r="D84" s="2">
        <v>34226062</v>
      </c>
      <c r="E84" s="377" t="s">
        <v>337</v>
      </c>
      <c r="F84" s="26">
        <v>72</v>
      </c>
      <c r="G84" s="26">
        <f t="shared" si="35"/>
        <v>72</v>
      </c>
      <c r="H84" s="26">
        <v>40</v>
      </c>
      <c r="I84" s="26">
        <v>22.5</v>
      </c>
      <c r="J84" s="57">
        <f t="shared" si="38"/>
        <v>2880</v>
      </c>
      <c r="K84" s="26">
        <f t="shared" si="38"/>
        <v>1620</v>
      </c>
      <c r="L84" s="27">
        <f t="shared" si="36"/>
        <v>1440</v>
      </c>
      <c r="M84" s="27">
        <v>0</v>
      </c>
      <c r="N84" s="27"/>
      <c r="O84" s="27"/>
      <c r="P84" s="27">
        <f t="shared" si="37"/>
        <v>5940</v>
      </c>
    </row>
    <row r="85" spans="1:16" ht="12.75">
      <c r="A85" s="92"/>
      <c r="B85" s="93"/>
      <c r="C85" s="117" t="s">
        <v>37</v>
      </c>
      <c r="D85" s="1"/>
      <c r="E85" s="375"/>
      <c r="F85" s="106">
        <f>SUM(F78:F84)</f>
        <v>432</v>
      </c>
      <c r="G85" s="56">
        <f>SUM(G78:G84)</f>
        <v>432</v>
      </c>
      <c r="H85" s="56"/>
      <c r="I85" s="56"/>
      <c r="J85" s="52">
        <f aca="true" t="shared" si="39" ref="J85:P85">SUM(J78:J84)</f>
        <v>17280</v>
      </c>
      <c r="K85" s="52">
        <f t="shared" si="39"/>
        <v>9720</v>
      </c>
      <c r="L85" s="52">
        <f t="shared" si="39"/>
        <v>8640</v>
      </c>
      <c r="M85" s="52">
        <f t="shared" si="39"/>
        <v>504</v>
      </c>
      <c r="N85" s="52">
        <f t="shared" si="39"/>
        <v>0</v>
      </c>
      <c r="O85" s="52">
        <f t="shared" si="39"/>
        <v>0</v>
      </c>
      <c r="P85" s="52">
        <f t="shared" si="39"/>
        <v>36144</v>
      </c>
    </row>
    <row r="86" spans="1:16" s="88" customFormat="1" ht="12.75">
      <c r="A86" s="73"/>
      <c r="B86" s="73"/>
      <c r="C86" s="19"/>
      <c r="D86" s="18"/>
      <c r="E86" s="383"/>
      <c r="F86" s="67"/>
      <c r="G86" s="67"/>
      <c r="H86" s="67"/>
      <c r="I86" s="67"/>
      <c r="J86" s="68"/>
      <c r="K86" s="68"/>
      <c r="L86" s="68"/>
      <c r="M86" s="68"/>
      <c r="N86" s="68"/>
      <c r="O86" s="68"/>
      <c r="P86" s="68"/>
    </row>
    <row r="87" spans="1:16" s="88" customFormat="1" ht="12.75">
      <c r="A87" s="73"/>
      <c r="B87" s="73"/>
      <c r="C87" s="19"/>
      <c r="D87" s="18"/>
      <c r="E87" s="383"/>
      <c r="F87" s="67"/>
      <c r="G87" s="67"/>
      <c r="H87" s="67"/>
      <c r="I87" s="67"/>
      <c r="J87" s="68"/>
      <c r="K87" s="68"/>
      <c r="L87" s="68"/>
      <c r="M87" s="68"/>
      <c r="N87" s="68"/>
      <c r="O87" s="68"/>
      <c r="P87" s="68"/>
    </row>
    <row r="88" spans="1:16" s="88" customFormat="1" ht="12.75">
      <c r="A88" s="73"/>
      <c r="B88" s="73"/>
      <c r="C88" s="19"/>
      <c r="D88" s="18"/>
      <c r="E88" s="383"/>
      <c r="F88" s="67"/>
      <c r="G88" s="67"/>
      <c r="H88" s="67"/>
      <c r="I88" s="67"/>
      <c r="J88" s="68"/>
      <c r="K88" s="68"/>
      <c r="L88" s="68"/>
      <c r="M88" s="68"/>
      <c r="N88" s="68"/>
      <c r="O88" s="68"/>
      <c r="P88" s="68"/>
    </row>
    <row r="89" spans="1:16" s="88" customFormat="1" ht="12.75">
      <c r="A89" s="73"/>
      <c r="B89" s="73"/>
      <c r="C89" s="19"/>
      <c r="D89" s="18"/>
      <c r="E89" s="383"/>
      <c r="F89" s="67"/>
      <c r="G89" s="67"/>
      <c r="H89" s="67"/>
      <c r="I89" s="67"/>
      <c r="J89" s="68"/>
      <c r="K89" s="68"/>
      <c r="L89" s="68"/>
      <c r="M89" s="68"/>
      <c r="N89" s="68"/>
      <c r="O89" s="68"/>
      <c r="P89" s="68"/>
    </row>
    <row r="90" spans="1:16" s="88" customFormat="1" ht="12.75">
      <c r="A90" s="73"/>
      <c r="B90" s="73"/>
      <c r="C90" s="19"/>
      <c r="D90" s="18"/>
      <c r="E90" s="383"/>
      <c r="F90" s="67"/>
      <c r="G90" s="67"/>
      <c r="H90" s="67"/>
      <c r="I90" s="67"/>
      <c r="J90" s="68"/>
      <c r="K90" s="68"/>
      <c r="L90" s="68"/>
      <c r="M90" s="68"/>
      <c r="N90" s="68"/>
      <c r="O90" s="68"/>
      <c r="P90" s="68"/>
    </row>
    <row r="91" spans="1:16" s="88" customFormat="1" ht="12.75">
      <c r="A91" s="73"/>
      <c r="B91" s="73"/>
      <c r="C91" s="19"/>
      <c r="D91" s="18"/>
      <c r="E91" s="383"/>
      <c r="F91" s="67"/>
      <c r="G91" s="67"/>
      <c r="H91" s="67"/>
      <c r="I91" s="67"/>
      <c r="J91" s="68"/>
      <c r="K91" s="68"/>
      <c r="L91" s="68"/>
      <c r="M91" s="68"/>
      <c r="N91" s="68"/>
      <c r="O91" s="68"/>
      <c r="P91" s="68"/>
    </row>
    <row r="92" spans="1:16" s="88" customFormat="1" ht="12.75">
      <c r="A92" s="73"/>
      <c r="B92" s="73"/>
      <c r="C92" s="19"/>
      <c r="D92" s="18"/>
      <c r="E92" s="383"/>
      <c r="F92" s="67"/>
      <c r="G92" s="67"/>
      <c r="H92" s="67"/>
      <c r="I92" s="67"/>
      <c r="J92" s="68"/>
      <c r="K92" s="68"/>
      <c r="L92" s="68"/>
      <c r="M92" s="68"/>
      <c r="N92" s="68"/>
      <c r="O92" s="68"/>
      <c r="P92" s="68"/>
    </row>
    <row r="93" spans="1:16" ht="12.75">
      <c r="A93" s="23">
        <v>9</v>
      </c>
      <c r="B93" s="23" t="s">
        <v>85</v>
      </c>
      <c r="C93" s="16" t="s">
        <v>86</v>
      </c>
      <c r="D93" s="1">
        <v>28599261</v>
      </c>
      <c r="E93" s="377" t="s">
        <v>323</v>
      </c>
      <c r="F93" s="26">
        <v>150</v>
      </c>
      <c r="G93" s="26">
        <f aca="true" t="shared" si="40" ref="G93:G99">F93</f>
        <v>150</v>
      </c>
      <c r="H93" s="26">
        <v>40</v>
      </c>
      <c r="I93" s="26">
        <v>22.5</v>
      </c>
      <c r="J93" s="27">
        <f aca="true" t="shared" si="41" ref="J93:K99">F93*H93</f>
        <v>6000</v>
      </c>
      <c r="K93" s="27">
        <f t="shared" si="41"/>
        <v>3375</v>
      </c>
      <c r="L93" s="27">
        <f aca="true" t="shared" si="42" ref="L93:L99">G93*20</f>
        <v>3000</v>
      </c>
      <c r="M93" s="27">
        <f>J93*15%</f>
        <v>900</v>
      </c>
      <c r="N93" s="27"/>
      <c r="O93" s="27"/>
      <c r="P93" s="27">
        <f aca="true" t="shared" si="43" ref="P93:P99">J93+K93+L93+M93+N93-O93</f>
        <v>13275</v>
      </c>
    </row>
    <row r="94" spans="1:16" ht="12.75">
      <c r="A94" s="90"/>
      <c r="B94" s="91"/>
      <c r="C94" s="29" t="s">
        <v>87</v>
      </c>
      <c r="D94" s="2">
        <v>19993010</v>
      </c>
      <c r="E94" s="377" t="s">
        <v>313</v>
      </c>
      <c r="F94" s="26">
        <v>17</v>
      </c>
      <c r="G94" s="26">
        <f t="shared" si="40"/>
        <v>17</v>
      </c>
      <c r="H94" s="26">
        <v>40</v>
      </c>
      <c r="I94" s="26">
        <v>22.5</v>
      </c>
      <c r="J94" s="27">
        <f t="shared" si="41"/>
        <v>680</v>
      </c>
      <c r="K94" s="27">
        <f>G94*I94</f>
        <v>382.5</v>
      </c>
      <c r="L94" s="27">
        <f t="shared" si="42"/>
        <v>340</v>
      </c>
      <c r="M94" s="27">
        <v>0</v>
      </c>
      <c r="N94" s="27"/>
      <c r="O94" s="27"/>
      <c r="P94" s="27">
        <f t="shared" si="43"/>
        <v>1402.5</v>
      </c>
    </row>
    <row r="95" spans="1:16" ht="12.75">
      <c r="A95" s="83"/>
      <c r="B95" s="84"/>
      <c r="C95" s="29" t="s">
        <v>89</v>
      </c>
      <c r="D95" s="2">
        <v>28599261</v>
      </c>
      <c r="E95" s="377" t="s">
        <v>324</v>
      </c>
      <c r="F95" s="26">
        <v>48</v>
      </c>
      <c r="G95" s="26">
        <f t="shared" si="40"/>
        <v>48</v>
      </c>
      <c r="H95" s="26">
        <v>40</v>
      </c>
      <c r="I95" s="26">
        <v>22.5</v>
      </c>
      <c r="J95" s="27">
        <f t="shared" si="41"/>
        <v>1920</v>
      </c>
      <c r="K95" s="27">
        <f t="shared" si="41"/>
        <v>1080</v>
      </c>
      <c r="L95" s="27">
        <f t="shared" si="42"/>
        <v>960</v>
      </c>
      <c r="M95" s="27">
        <v>0</v>
      </c>
      <c r="N95" s="27"/>
      <c r="O95" s="27"/>
      <c r="P95" s="27">
        <f t="shared" si="43"/>
        <v>3960</v>
      </c>
    </row>
    <row r="96" spans="1:16" ht="12.75">
      <c r="A96" s="83"/>
      <c r="B96" s="84"/>
      <c r="C96" s="29" t="s">
        <v>90</v>
      </c>
      <c r="D96" s="2">
        <v>28599261</v>
      </c>
      <c r="E96" s="219" t="s">
        <v>449</v>
      </c>
      <c r="F96" s="26">
        <v>0</v>
      </c>
      <c r="G96" s="26">
        <f t="shared" si="40"/>
        <v>0</v>
      </c>
      <c r="H96" s="26">
        <v>40</v>
      </c>
      <c r="I96" s="26">
        <v>22.5</v>
      </c>
      <c r="J96" s="27">
        <f t="shared" si="41"/>
        <v>0</v>
      </c>
      <c r="K96" s="27">
        <f t="shared" si="41"/>
        <v>0</v>
      </c>
      <c r="L96" s="27">
        <f t="shared" si="42"/>
        <v>0</v>
      </c>
      <c r="M96" s="27">
        <v>0</v>
      </c>
      <c r="N96" s="27"/>
      <c r="O96" s="27"/>
      <c r="P96" s="27">
        <f t="shared" si="43"/>
        <v>0</v>
      </c>
    </row>
    <row r="97" spans="1:16" ht="12.75">
      <c r="A97" s="83"/>
      <c r="B97" s="84"/>
      <c r="C97" s="29" t="s">
        <v>144</v>
      </c>
      <c r="D97" s="2">
        <v>28599261</v>
      </c>
      <c r="E97" s="377" t="s">
        <v>322</v>
      </c>
      <c r="F97" s="26">
        <v>17</v>
      </c>
      <c r="G97" s="26">
        <f t="shared" si="40"/>
        <v>17</v>
      </c>
      <c r="H97" s="26">
        <v>40</v>
      </c>
      <c r="I97" s="26">
        <v>22.5</v>
      </c>
      <c r="J97" s="27">
        <f t="shared" si="41"/>
        <v>680</v>
      </c>
      <c r="K97" s="27">
        <f t="shared" si="41"/>
        <v>382.5</v>
      </c>
      <c r="L97" s="27">
        <f t="shared" si="42"/>
        <v>340</v>
      </c>
      <c r="M97" s="27">
        <v>0</v>
      </c>
      <c r="N97" s="27"/>
      <c r="O97" s="27"/>
      <c r="P97" s="27">
        <f t="shared" si="43"/>
        <v>1402.5</v>
      </c>
    </row>
    <row r="98" spans="1:16" ht="12.75">
      <c r="A98" s="83"/>
      <c r="B98" s="84"/>
      <c r="C98" s="29" t="s">
        <v>128</v>
      </c>
      <c r="D98" s="2">
        <v>33510742</v>
      </c>
      <c r="E98" s="377" t="s">
        <v>279</v>
      </c>
      <c r="F98" s="26">
        <v>175</v>
      </c>
      <c r="G98" s="26">
        <f t="shared" si="40"/>
        <v>175</v>
      </c>
      <c r="H98" s="26">
        <v>40</v>
      </c>
      <c r="I98" s="26">
        <v>22.5</v>
      </c>
      <c r="J98" s="27">
        <f t="shared" si="41"/>
        <v>7000</v>
      </c>
      <c r="K98" s="27">
        <f t="shared" si="41"/>
        <v>3937.5</v>
      </c>
      <c r="L98" s="27">
        <f t="shared" si="42"/>
        <v>3500</v>
      </c>
      <c r="M98" s="27">
        <v>0</v>
      </c>
      <c r="N98" s="27"/>
      <c r="O98" s="27"/>
      <c r="P98" s="27">
        <f t="shared" si="43"/>
        <v>14437.5</v>
      </c>
    </row>
    <row r="99" spans="1:16" ht="12.75">
      <c r="A99" s="83"/>
      <c r="B99" s="84"/>
      <c r="C99" s="29" t="s">
        <v>88</v>
      </c>
      <c r="D99" s="2">
        <v>20014833</v>
      </c>
      <c r="E99" s="377" t="s">
        <v>275</v>
      </c>
      <c r="F99" s="26">
        <v>125</v>
      </c>
      <c r="G99" s="26">
        <f t="shared" si="40"/>
        <v>125</v>
      </c>
      <c r="H99" s="26">
        <v>40</v>
      </c>
      <c r="I99" s="26">
        <v>22.5</v>
      </c>
      <c r="J99" s="27">
        <f t="shared" si="41"/>
        <v>5000</v>
      </c>
      <c r="K99" s="27">
        <f t="shared" si="41"/>
        <v>2812.5</v>
      </c>
      <c r="L99" s="27">
        <f t="shared" si="42"/>
        <v>2500</v>
      </c>
      <c r="M99" s="27">
        <v>0</v>
      </c>
      <c r="N99" s="27"/>
      <c r="O99" s="27"/>
      <c r="P99" s="27">
        <f t="shared" si="43"/>
        <v>10312.5</v>
      </c>
    </row>
    <row r="100" spans="1:16" ht="12.75">
      <c r="A100" s="83"/>
      <c r="B100" s="84"/>
      <c r="C100" s="117" t="s">
        <v>37</v>
      </c>
      <c r="D100" s="1"/>
      <c r="E100" s="375"/>
      <c r="F100" s="106">
        <f>SUM(F93:F99)</f>
        <v>532</v>
      </c>
      <c r="G100" s="56">
        <f>SUM(G93:G97)</f>
        <v>232</v>
      </c>
      <c r="H100" s="56"/>
      <c r="I100" s="56"/>
      <c r="J100" s="52">
        <f aca="true" t="shared" si="44" ref="J100:O100">SUM(J93:J97)</f>
        <v>9280</v>
      </c>
      <c r="K100" s="52">
        <f t="shared" si="44"/>
        <v>5220</v>
      </c>
      <c r="L100" s="52">
        <f t="shared" si="44"/>
        <v>4640</v>
      </c>
      <c r="M100" s="52">
        <f t="shared" si="44"/>
        <v>900</v>
      </c>
      <c r="N100" s="52">
        <f t="shared" si="44"/>
        <v>0</v>
      </c>
      <c r="O100" s="52">
        <f t="shared" si="44"/>
        <v>0</v>
      </c>
      <c r="P100" s="52">
        <f>SUM(P93:P99)</f>
        <v>44790</v>
      </c>
    </row>
    <row r="101" spans="1:16" ht="12.75">
      <c r="A101" s="92"/>
      <c r="B101" s="93"/>
      <c r="C101" s="17"/>
      <c r="D101" s="4"/>
      <c r="E101" s="385"/>
      <c r="F101" s="58"/>
      <c r="G101" s="58"/>
      <c r="H101" s="58"/>
      <c r="I101" s="58"/>
      <c r="J101" s="59"/>
      <c r="K101" s="59"/>
      <c r="L101" s="59"/>
      <c r="M101" s="59"/>
      <c r="N101" s="59"/>
      <c r="O101" s="59"/>
      <c r="P101" s="59"/>
    </row>
    <row r="102" spans="1:16" ht="12.75">
      <c r="A102" s="22">
        <v>10</v>
      </c>
      <c r="B102" s="61" t="s">
        <v>92</v>
      </c>
      <c r="C102" s="16" t="s">
        <v>93</v>
      </c>
      <c r="D102" s="1">
        <v>26199560</v>
      </c>
      <c r="E102" s="377" t="s">
        <v>318</v>
      </c>
      <c r="F102" s="26">
        <v>125</v>
      </c>
      <c r="G102" s="26">
        <f aca="true" t="shared" si="45" ref="G102:G107">F102</f>
        <v>125</v>
      </c>
      <c r="H102" s="26">
        <v>40</v>
      </c>
      <c r="I102" s="26">
        <v>22.5</v>
      </c>
      <c r="J102" s="27">
        <f aca="true" t="shared" si="46" ref="J102:K107">F102*H102</f>
        <v>5000</v>
      </c>
      <c r="K102" s="27">
        <f t="shared" si="46"/>
        <v>2812.5</v>
      </c>
      <c r="L102" s="27">
        <f aca="true" t="shared" si="47" ref="L102:L107">G102*20</f>
        <v>2500</v>
      </c>
      <c r="M102" s="27">
        <f>J102*15%</f>
        <v>750</v>
      </c>
      <c r="N102" s="27"/>
      <c r="O102" s="27"/>
      <c r="P102" s="27">
        <f aca="true" t="shared" si="48" ref="P102:P107">J102+K102+L102+M102+N102-O102</f>
        <v>11062.5</v>
      </c>
    </row>
    <row r="103" spans="1:16" ht="12.75">
      <c r="A103" s="90"/>
      <c r="B103" s="91"/>
      <c r="C103" s="11" t="s">
        <v>94</v>
      </c>
      <c r="D103" s="2">
        <v>26199560</v>
      </c>
      <c r="E103" s="377" t="s">
        <v>319</v>
      </c>
      <c r="F103" s="26">
        <v>100</v>
      </c>
      <c r="G103" s="26">
        <f t="shared" si="45"/>
        <v>100</v>
      </c>
      <c r="H103" s="26">
        <v>40</v>
      </c>
      <c r="I103" s="26">
        <v>22.5</v>
      </c>
      <c r="J103" s="27">
        <f>F103*H103</f>
        <v>4000</v>
      </c>
      <c r="K103" s="27">
        <f>G103*I103</f>
        <v>2250</v>
      </c>
      <c r="L103" s="27">
        <f t="shared" si="47"/>
        <v>2000</v>
      </c>
      <c r="M103" s="27">
        <v>0</v>
      </c>
      <c r="N103" s="27"/>
      <c r="O103" s="27"/>
      <c r="P103" s="27">
        <f t="shared" si="48"/>
        <v>8250</v>
      </c>
    </row>
    <row r="104" spans="1:16" ht="12.75">
      <c r="A104" s="83"/>
      <c r="B104" s="84"/>
      <c r="C104" s="11" t="s">
        <v>95</v>
      </c>
      <c r="D104" s="2">
        <v>26199560</v>
      </c>
      <c r="E104" s="377" t="s">
        <v>321</v>
      </c>
      <c r="F104" s="26">
        <v>75</v>
      </c>
      <c r="G104" s="26">
        <f t="shared" si="45"/>
        <v>75</v>
      </c>
      <c r="H104" s="26">
        <v>40</v>
      </c>
      <c r="I104" s="26">
        <v>22.5</v>
      </c>
      <c r="J104" s="27">
        <f t="shared" si="46"/>
        <v>3000</v>
      </c>
      <c r="K104" s="27">
        <f t="shared" si="46"/>
        <v>1687.5</v>
      </c>
      <c r="L104" s="27">
        <f t="shared" si="47"/>
        <v>1500</v>
      </c>
      <c r="M104" s="27">
        <v>0</v>
      </c>
      <c r="N104" s="27"/>
      <c r="O104" s="27"/>
      <c r="P104" s="27">
        <f t="shared" si="48"/>
        <v>6187.5</v>
      </c>
    </row>
    <row r="105" spans="1:16" ht="12.75">
      <c r="A105" s="83"/>
      <c r="B105" s="84"/>
      <c r="C105" s="11" t="s">
        <v>96</v>
      </c>
      <c r="D105" s="2">
        <v>26199560</v>
      </c>
      <c r="E105" s="377" t="s">
        <v>320</v>
      </c>
      <c r="F105" s="26">
        <v>17</v>
      </c>
      <c r="G105" s="26">
        <f t="shared" si="45"/>
        <v>17</v>
      </c>
      <c r="H105" s="26">
        <v>40</v>
      </c>
      <c r="I105" s="26">
        <v>22.5</v>
      </c>
      <c r="J105" s="27">
        <f t="shared" si="46"/>
        <v>680</v>
      </c>
      <c r="K105" s="27">
        <f t="shared" si="46"/>
        <v>382.5</v>
      </c>
      <c r="L105" s="27">
        <f t="shared" si="47"/>
        <v>340</v>
      </c>
      <c r="M105" s="27">
        <v>0</v>
      </c>
      <c r="N105" s="27"/>
      <c r="O105" s="27"/>
      <c r="P105" s="27">
        <f t="shared" si="48"/>
        <v>1402.5</v>
      </c>
    </row>
    <row r="106" spans="1:16" ht="12.75">
      <c r="A106" s="83"/>
      <c r="B106" s="84"/>
      <c r="C106" s="11" t="s">
        <v>125</v>
      </c>
      <c r="D106" s="2">
        <v>20137437</v>
      </c>
      <c r="E106" s="377" t="s">
        <v>317</v>
      </c>
      <c r="F106" s="26">
        <v>82</v>
      </c>
      <c r="G106" s="26">
        <f t="shared" si="45"/>
        <v>82</v>
      </c>
      <c r="H106" s="26">
        <v>40</v>
      </c>
      <c r="I106" s="26">
        <v>22.5</v>
      </c>
      <c r="J106" s="27">
        <f t="shared" si="46"/>
        <v>3280</v>
      </c>
      <c r="K106" s="27">
        <f t="shared" si="46"/>
        <v>1845</v>
      </c>
      <c r="L106" s="27">
        <f t="shared" si="47"/>
        <v>1640</v>
      </c>
      <c r="M106" s="27">
        <v>0</v>
      </c>
      <c r="N106" s="27"/>
      <c r="O106" s="27"/>
      <c r="P106" s="27">
        <f t="shared" si="48"/>
        <v>6765</v>
      </c>
    </row>
    <row r="107" spans="1:16" ht="12.75">
      <c r="A107" s="83"/>
      <c r="B107" s="84"/>
      <c r="C107" s="11" t="s">
        <v>143</v>
      </c>
      <c r="D107" s="2">
        <v>19468208</v>
      </c>
      <c r="E107" s="219" t="s">
        <v>449</v>
      </c>
      <c r="F107" s="26">
        <v>0</v>
      </c>
      <c r="G107" s="26">
        <f t="shared" si="45"/>
        <v>0</v>
      </c>
      <c r="H107" s="26">
        <v>40</v>
      </c>
      <c r="I107" s="26">
        <v>22.5</v>
      </c>
      <c r="J107" s="27">
        <f t="shared" si="46"/>
        <v>0</v>
      </c>
      <c r="K107" s="27">
        <f t="shared" si="46"/>
        <v>0</v>
      </c>
      <c r="L107" s="27">
        <f t="shared" si="47"/>
        <v>0</v>
      </c>
      <c r="M107" s="27">
        <v>0</v>
      </c>
      <c r="N107" s="27"/>
      <c r="O107" s="27"/>
      <c r="P107" s="27">
        <f t="shared" si="48"/>
        <v>0</v>
      </c>
    </row>
    <row r="108" spans="1:16" ht="12.75">
      <c r="A108" s="83"/>
      <c r="B108" s="84"/>
      <c r="C108" s="11" t="s">
        <v>97</v>
      </c>
      <c r="D108" s="2">
        <v>20074770</v>
      </c>
      <c r="E108" s="377" t="s">
        <v>291</v>
      </c>
      <c r="F108" s="26">
        <v>133</v>
      </c>
      <c r="G108" s="26">
        <f>F108</f>
        <v>133</v>
      </c>
      <c r="H108" s="26">
        <v>40</v>
      </c>
      <c r="I108" s="26">
        <v>22.5</v>
      </c>
      <c r="J108" s="27">
        <f>F108*H108</f>
        <v>5320</v>
      </c>
      <c r="K108" s="27">
        <f>G108*I108</f>
        <v>2992.5</v>
      </c>
      <c r="L108" s="27">
        <f>G108*20</f>
        <v>2660</v>
      </c>
      <c r="M108" s="27">
        <v>0</v>
      </c>
      <c r="N108" s="27"/>
      <c r="O108" s="27"/>
      <c r="P108" s="27">
        <f>J108+K108+L108+M108+N108-O108</f>
        <v>10972.5</v>
      </c>
    </row>
    <row r="109" spans="1:17" ht="12.75">
      <c r="A109" s="83"/>
      <c r="B109" s="84"/>
      <c r="C109" s="56" t="s">
        <v>37</v>
      </c>
      <c r="D109" s="1"/>
      <c r="E109" s="375"/>
      <c r="F109" s="106">
        <f>SUM(F102:F108)</f>
        <v>532</v>
      </c>
      <c r="G109" s="56">
        <f>SUM(G102:G108)</f>
        <v>532</v>
      </c>
      <c r="H109" s="56"/>
      <c r="I109" s="56"/>
      <c r="J109" s="56">
        <f aca="true" t="shared" si="49" ref="J109:P109">SUM(J102:J108)</f>
        <v>21280</v>
      </c>
      <c r="K109" s="56">
        <f t="shared" si="49"/>
        <v>11970</v>
      </c>
      <c r="L109" s="56">
        <f t="shared" si="49"/>
        <v>10640</v>
      </c>
      <c r="M109" s="56">
        <f t="shared" si="49"/>
        <v>750</v>
      </c>
      <c r="N109" s="56">
        <f t="shared" si="49"/>
        <v>0</v>
      </c>
      <c r="O109" s="56">
        <f t="shared" si="49"/>
        <v>0</v>
      </c>
      <c r="P109" s="56">
        <f t="shared" si="49"/>
        <v>44640</v>
      </c>
      <c r="Q109" s="218"/>
    </row>
    <row r="110" spans="1:16" ht="12.75">
      <c r="A110" s="61"/>
      <c r="B110" s="62"/>
      <c r="C110" s="16"/>
      <c r="D110" s="1"/>
      <c r="E110" s="375"/>
      <c r="F110" s="106"/>
      <c r="G110" s="56"/>
      <c r="H110" s="56"/>
      <c r="I110" s="56"/>
      <c r="J110" s="52"/>
      <c r="K110" s="52"/>
      <c r="L110" s="52"/>
      <c r="M110" s="52"/>
      <c r="N110" s="52"/>
      <c r="O110" s="52"/>
      <c r="P110" s="52"/>
    </row>
    <row r="111" spans="1:16" ht="25.5">
      <c r="A111" s="20">
        <v>11</v>
      </c>
      <c r="B111" s="76" t="s">
        <v>145</v>
      </c>
      <c r="C111" s="123" t="s">
        <v>155</v>
      </c>
      <c r="D111" s="1">
        <v>27065559</v>
      </c>
      <c r="E111" s="377" t="s">
        <v>304</v>
      </c>
      <c r="F111" s="26">
        <v>68</v>
      </c>
      <c r="G111" s="26">
        <f aca="true" t="shared" si="50" ref="G111:G120">F111</f>
        <v>68</v>
      </c>
      <c r="H111" s="26">
        <v>40</v>
      </c>
      <c r="I111" s="26">
        <v>22.5</v>
      </c>
      <c r="J111" s="27">
        <f aca="true" t="shared" si="51" ref="J111:K120">F111*H111</f>
        <v>2720</v>
      </c>
      <c r="K111" s="27">
        <f t="shared" si="51"/>
        <v>1530</v>
      </c>
      <c r="L111" s="27">
        <f aca="true" t="shared" si="52" ref="L111:L120">G111*20</f>
        <v>1360</v>
      </c>
      <c r="M111" s="27">
        <f>J111*15%</f>
        <v>408</v>
      </c>
      <c r="N111" s="27"/>
      <c r="O111" s="27"/>
      <c r="P111" s="27">
        <f aca="true" t="shared" si="53" ref="P111:P120">J111+K111+L111+M111+N111-O111</f>
        <v>6018</v>
      </c>
    </row>
    <row r="112" spans="1:16" ht="12.75">
      <c r="A112" s="90"/>
      <c r="B112" s="91"/>
      <c r="C112" s="29" t="s">
        <v>98</v>
      </c>
      <c r="D112" s="2">
        <v>19915870</v>
      </c>
      <c r="E112" s="219" t="s">
        <v>449</v>
      </c>
      <c r="F112" s="26">
        <v>0</v>
      </c>
      <c r="G112" s="26">
        <f t="shared" si="50"/>
        <v>0</v>
      </c>
      <c r="H112" s="26">
        <v>40</v>
      </c>
      <c r="I112" s="26">
        <v>22.5</v>
      </c>
      <c r="J112" s="27">
        <f t="shared" si="51"/>
        <v>0</v>
      </c>
      <c r="K112" s="27">
        <f t="shared" si="51"/>
        <v>0</v>
      </c>
      <c r="L112" s="27">
        <f t="shared" si="52"/>
        <v>0</v>
      </c>
      <c r="M112" s="27">
        <v>0</v>
      </c>
      <c r="N112" s="27"/>
      <c r="O112" s="27"/>
      <c r="P112" s="27">
        <f t="shared" si="53"/>
        <v>0</v>
      </c>
    </row>
    <row r="113" spans="1:16" ht="12.75">
      <c r="A113" s="83"/>
      <c r="B113" s="84"/>
      <c r="C113" s="29" t="s">
        <v>99</v>
      </c>
      <c r="D113" s="2">
        <v>25917336</v>
      </c>
      <c r="E113" s="377" t="s">
        <v>276</v>
      </c>
      <c r="F113" s="26">
        <v>58</v>
      </c>
      <c r="G113" s="26">
        <f t="shared" si="50"/>
        <v>58</v>
      </c>
      <c r="H113" s="26">
        <v>40</v>
      </c>
      <c r="I113" s="26">
        <v>22.5</v>
      </c>
      <c r="J113" s="27">
        <f t="shared" si="51"/>
        <v>2320</v>
      </c>
      <c r="K113" s="27">
        <f t="shared" si="51"/>
        <v>1305</v>
      </c>
      <c r="L113" s="27">
        <f t="shared" si="52"/>
        <v>1160</v>
      </c>
      <c r="M113" s="27">
        <v>0</v>
      </c>
      <c r="N113" s="27"/>
      <c r="O113" s="27"/>
      <c r="P113" s="27">
        <f t="shared" si="53"/>
        <v>4785</v>
      </c>
    </row>
    <row r="114" spans="1:16" ht="12.75">
      <c r="A114" s="83"/>
      <c r="B114" s="84"/>
      <c r="C114" s="29" t="s">
        <v>100</v>
      </c>
      <c r="D114" s="2">
        <v>19890236</v>
      </c>
      <c r="E114" s="377" t="s">
        <v>351</v>
      </c>
      <c r="F114" s="26">
        <v>58</v>
      </c>
      <c r="G114" s="26">
        <f t="shared" si="50"/>
        <v>58</v>
      </c>
      <c r="H114" s="26">
        <v>40</v>
      </c>
      <c r="I114" s="26">
        <v>22.5</v>
      </c>
      <c r="J114" s="27">
        <f t="shared" si="51"/>
        <v>2320</v>
      </c>
      <c r="K114" s="27">
        <f t="shared" si="51"/>
        <v>1305</v>
      </c>
      <c r="L114" s="27">
        <f t="shared" si="52"/>
        <v>1160</v>
      </c>
      <c r="M114" s="27">
        <v>0</v>
      </c>
      <c r="N114" s="27"/>
      <c r="O114" s="27"/>
      <c r="P114" s="27">
        <f t="shared" si="53"/>
        <v>4785</v>
      </c>
    </row>
    <row r="115" spans="1:16" ht="12.75">
      <c r="A115" s="83"/>
      <c r="B115" s="84"/>
      <c r="C115" s="29" t="s">
        <v>101</v>
      </c>
      <c r="D115" s="2">
        <v>27065559</v>
      </c>
      <c r="E115" s="377" t="s">
        <v>305</v>
      </c>
      <c r="F115" s="26">
        <v>68</v>
      </c>
      <c r="G115" s="26">
        <f t="shared" si="50"/>
        <v>68</v>
      </c>
      <c r="H115" s="26">
        <v>40</v>
      </c>
      <c r="I115" s="26">
        <v>22.5</v>
      </c>
      <c r="J115" s="27">
        <f t="shared" si="51"/>
        <v>2720</v>
      </c>
      <c r="K115" s="27">
        <f t="shared" si="51"/>
        <v>1530</v>
      </c>
      <c r="L115" s="27">
        <f t="shared" si="52"/>
        <v>1360</v>
      </c>
      <c r="M115" s="27">
        <v>0</v>
      </c>
      <c r="N115" s="27"/>
      <c r="O115" s="27"/>
      <c r="P115" s="27">
        <f t="shared" si="53"/>
        <v>5610</v>
      </c>
    </row>
    <row r="116" spans="1:16" ht="12.75">
      <c r="A116" s="83"/>
      <c r="B116" s="84"/>
      <c r="C116" s="29" t="s">
        <v>61</v>
      </c>
      <c r="D116" s="2">
        <v>26928317</v>
      </c>
      <c r="E116" s="377" t="s">
        <v>348</v>
      </c>
      <c r="F116" s="26">
        <v>34</v>
      </c>
      <c r="G116" s="26">
        <f t="shared" si="50"/>
        <v>34</v>
      </c>
      <c r="H116" s="26">
        <v>40</v>
      </c>
      <c r="I116" s="26">
        <v>22.5</v>
      </c>
      <c r="J116" s="27">
        <f t="shared" si="51"/>
        <v>1360</v>
      </c>
      <c r="K116" s="27">
        <f t="shared" si="51"/>
        <v>765</v>
      </c>
      <c r="L116" s="27">
        <f t="shared" si="52"/>
        <v>680</v>
      </c>
      <c r="M116" s="27">
        <v>0</v>
      </c>
      <c r="N116" s="27"/>
      <c r="O116" s="27"/>
      <c r="P116" s="27">
        <f t="shared" si="53"/>
        <v>2805</v>
      </c>
    </row>
    <row r="117" spans="1:16" ht="12.75">
      <c r="A117" s="83"/>
      <c r="B117" s="84"/>
      <c r="C117" s="29" t="s">
        <v>62</v>
      </c>
      <c r="D117" s="2">
        <v>26928317</v>
      </c>
      <c r="E117" s="377" t="s">
        <v>350</v>
      </c>
      <c r="F117" s="26">
        <v>48</v>
      </c>
      <c r="G117" s="26">
        <f t="shared" si="50"/>
        <v>48</v>
      </c>
      <c r="H117" s="26">
        <v>40</v>
      </c>
      <c r="I117" s="26">
        <v>22.5</v>
      </c>
      <c r="J117" s="27">
        <f t="shared" si="51"/>
        <v>1920</v>
      </c>
      <c r="K117" s="27">
        <f t="shared" si="51"/>
        <v>1080</v>
      </c>
      <c r="L117" s="27">
        <f t="shared" si="52"/>
        <v>960</v>
      </c>
      <c r="M117" s="27">
        <v>0</v>
      </c>
      <c r="N117" s="27"/>
      <c r="O117" s="27"/>
      <c r="P117" s="27">
        <f t="shared" si="53"/>
        <v>3960</v>
      </c>
    </row>
    <row r="118" spans="1:16" ht="12.75">
      <c r="A118" s="83"/>
      <c r="B118" s="84"/>
      <c r="C118" s="29" t="s">
        <v>152</v>
      </c>
      <c r="D118" s="2">
        <v>19992945</v>
      </c>
      <c r="E118" s="377" t="s">
        <v>308</v>
      </c>
      <c r="F118" s="26">
        <v>116</v>
      </c>
      <c r="G118" s="26">
        <f t="shared" si="50"/>
        <v>116</v>
      </c>
      <c r="H118" s="26">
        <v>40</v>
      </c>
      <c r="I118" s="26">
        <v>22.5</v>
      </c>
      <c r="J118" s="27">
        <f t="shared" si="51"/>
        <v>4640</v>
      </c>
      <c r="K118" s="27">
        <f t="shared" si="51"/>
        <v>2610</v>
      </c>
      <c r="L118" s="27">
        <f t="shared" si="52"/>
        <v>2320</v>
      </c>
      <c r="M118" s="27">
        <v>0</v>
      </c>
      <c r="N118" s="27"/>
      <c r="O118" s="27"/>
      <c r="P118" s="27">
        <f t="shared" si="53"/>
        <v>9570</v>
      </c>
    </row>
    <row r="119" spans="1:16" ht="12.75">
      <c r="A119" s="83"/>
      <c r="B119" s="84"/>
      <c r="C119" s="29" t="s">
        <v>63</v>
      </c>
      <c r="D119" s="2">
        <v>26928317</v>
      </c>
      <c r="E119" s="219" t="s">
        <v>449</v>
      </c>
      <c r="F119" s="26">
        <v>0</v>
      </c>
      <c r="G119" s="26">
        <f t="shared" si="50"/>
        <v>0</v>
      </c>
      <c r="H119" s="26">
        <v>40</v>
      </c>
      <c r="I119" s="26">
        <v>22.5</v>
      </c>
      <c r="J119" s="27">
        <f t="shared" si="51"/>
        <v>0</v>
      </c>
      <c r="K119" s="27">
        <f t="shared" si="51"/>
        <v>0</v>
      </c>
      <c r="L119" s="27">
        <f t="shared" si="52"/>
        <v>0</v>
      </c>
      <c r="M119" s="27">
        <v>0</v>
      </c>
      <c r="N119" s="27"/>
      <c r="O119" s="27"/>
      <c r="P119" s="27">
        <f t="shared" si="53"/>
        <v>0</v>
      </c>
    </row>
    <row r="120" spans="1:16" ht="12.75">
      <c r="A120" s="83"/>
      <c r="B120" s="84"/>
      <c r="C120" s="29" t="s">
        <v>64</v>
      </c>
      <c r="D120" s="2">
        <v>19986315</v>
      </c>
      <c r="E120" s="377" t="s">
        <v>312</v>
      </c>
      <c r="F120" s="26">
        <v>82</v>
      </c>
      <c r="G120" s="26">
        <f t="shared" si="50"/>
        <v>82</v>
      </c>
      <c r="H120" s="26">
        <v>40</v>
      </c>
      <c r="I120" s="26">
        <v>22.5</v>
      </c>
      <c r="J120" s="27">
        <f t="shared" si="51"/>
        <v>3280</v>
      </c>
      <c r="K120" s="27">
        <f t="shared" si="51"/>
        <v>1845</v>
      </c>
      <c r="L120" s="27">
        <f t="shared" si="52"/>
        <v>1640</v>
      </c>
      <c r="M120" s="27">
        <v>0</v>
      </c>
      <c r="N120" s="27"/>
      <c r="O120" s="27"/>
      <c r="P120" s="27">
        <f t="shared" si="53"/>
        <v>6765</v>
      </c>
    </row>
    <row r="121" spans="1:16" ht="12.75">
      <c r="A121" s="83"/>
      <c r="B121" s="84"/>
      <c r="C121" s="117" t="s">
        <v>37</v>
      </c>
      <c r="D121" s="1"/>
      <c r="E121" s="375"/>
      <c r="F121" s="106">
        <f>SUM(F111:F120)</f>
        <v>532</v>
      </c>
      <c r="G121" s="56">
        <f>SUM(G111:G120)</f>
        <v>532</v>
      </c>
      <c r="H121" s="56"/>
      <c r="I121" s="56"/>
      <c r="J121" s="52">
        <f aca="true" t="shared" si="54" ref="J121:P121">SUM(J111:J120)</f>
        <v>21280</v>
      </c>
      <c r="K121" s="52">
        <f t="shared" si="54"/>
        <v>11970</v>
      </c>
      <c r="L121" s="52">
        <f t="shared" si="54"/>
        <v>10640</v>
      </c>
      <c r="M121" s="52">
        <f t="shared" si="54"/>
        <v>408</v>
      </c>
      <c r="N121" s="52">
        <f t="shared" si="54"/>
        <v>0</v>
      </c>
      <c r="O121" s="52">
        <f t="shared" si="54"/>
        <v>0</v>
      </c>
      <c r="P121" s="52">
        <f t="shared" si="54"/>
        <v>44298</v>
      </c>
    </row>
    <row r="122" spans="1:16" ht="12.75">
      <c r="A122" s="61"/>
      <c r="B122" s="62"/>
      <c r="C122" s="55"/>
      <c r="D122" s="1"/>
      <c r="E122" s="375"/>
      <c r="F122" s="106"/>
      <c r="G122" s="56"/>
      <c r="H122" s="56"/>
      <c r="I122" s="56"/>
      <c r="J122" s="52"/>
      <c r="K122" s="52"/>
      <c r="L122" s="52"/>
      <c r="M122" s="52"/>
      <c r="N122" s="52"/>
      <c r="O122" s="52"/>
      <c r="P122" s="52"/>
    </row>
    <row r="123" spans="1:16" ht="25.5">
      <c r="A123" s="23">
        <v>12</v>
      </c>
      <c r="B123" s="23" t="s">
        <v>102</v>
      </c>
      <c r="C123" s="123" t="s">
        <v>154</v>
      </c>
      <c r="D123" s="1">
        <v>33046098</v>
      </c>
      <c r="E123" s="377" t="s">
        <v>288</v>
      </c>
      <c r="F123" s="26">
        <v>72</v>
      </c>
      <c r="G123" s="26">
        <f aca="true" t="shared" si="55" ref="G123:G130">F123</f>
        <v>72</v>
      </c>
      <c r="H123" s="26">
        <v>40</v>
      </c>
      <c r="I123" s="26">
        <v>22.5</v>
      </c>
      <c r="J123" s="27">
        <f aca="true" t="shared" si="56" ref="J123:K130">F123*H123</f>
        <v>2880</v>
      </c>
      <c r="K123" s="27">
        <f t="shared" si="56"/>
        <v>1620</v>
      </c>
      <c r="L123" s="27">
        <f aca="true" t="shared" si="57" ref="L123:L130">G123*20</f>
        <v>1440</v>
      </c>
      <c r="M123" s="27">
        <f>J123*15%</f>
        <v>432</v>
      </c>
      <c r="N123" s="27"/>
      <c r="O123" s="27"/>
      <c r="P123" s="27">
        <f aca="true" t="shared" si="58" ref="P123:P130">J123+K123+L123+M123+N123-O123</f>
        <v>6372</v>
      </c>
    </row>
    <row r="124" spans="1:16" ht="12.75">
      <c r="A124" s="83"/>
      <c r="B124" s="84"/>
      <c r="C124" s="29" t="s">
        <v>104</v>
      </c>
      <c r="D124" s="2">
        <v>20750988</v>
      </c>
      <c r="E124" s="377" t="s">
        <v>283</v>
      </c>
      <c r="F124" s="26">
        <v>84</v>
      </c>
      <c r="G124" s="26">
        <f t="shared" si="55"/>
        <v>84</v>
      </c>
      <c r="H124" s="26">
        <v>40</v>
      </c>
      <c r="I124" s="26">
        <v>22.5</v>
      </c>
      <c r="J124" s="27">
        <f t="shared" si="56"/>
        <v>3360</v>
      </c>
      <c r="K124" s="27">
        <f t="shared" si="56"/>
        <v>1890</v>
      </c>
      <c r="L124" s="27">
        <f t="shared" si="57"/>
        <v>1680</v>
      </c>
      <c r="M124" s="27">
        <v>0</v>
      </c>
      <c r="N124" s="27"/>
      <c r="O124" s="27"/>
      <c r="P124" s="27">
        <f t="shared" si="58"/>
        <v>6930</v>
      </c>
    </row>
    <row r="125" spans="1:16" ht="12.75">
      <c r="A125" s="83"/>
      <c r="B125" s="84"/>
      <c r="C125" s="29" t="s">
        <v>106</v>
      </c>
      <c r="D125" s="2">
        <v>33046098</v>
      </c>
      <c r="E125" s="377" t="s">
        <v>287</v>
      </c>
      <c r="F125" s="26">
        <v>72</v>
      </c>
      <c r="G125" s="26">
        <f t="shared" si="55"/>
        <v>72</v>
      </c>
      <c r="H125" s="26">
        <v>40</v>
      </c>
      <c r="I125" s="26">
        <v>22.5</v>
      </c>
      <c r="J125" s="27">
        <f t="shared" si="56"/>
        <v>2880</v>
      </c>
      <c r="K125" s="27">
        <f t="shared" si="56"/>
        <v>1620</v>
      </c>
      <c r="L125" s="27">
        <f t="shared" si="57"/>
        <v>1440</v>
      </c>
      <c r="M125" s="27">
        <v>0</v>
      </c>
      <c r="N125" s="27"/>
      <c r="O125" s="27"/>
      <c r="P125" s="27">
        <f t="shared" si="58"/>
        <v>5940</v>
      </c>
    </row>
    <row r="126" spans="1:16" ht="12.75">
      <c r="A126" s="83"/>
      <c r="B126" s="84"/>
      <c r="C126" s="29" t="s">
        <v>107</v>
      </c>
      <c r="D126" s="2">
        <v>20245480</v>
      </c>
      <c r="E126" s="377" t="s">
        <v>266</v>
      </c>
      <c r="F126" s="26">
        <v>60</v>
      </c>
      <c r="G126" s="26">
        <f t="shared" si="55"/>
        <v>60</v>
      </c>
      <c r="H126" s="26">
        <v>40</v>
      </c>
      <c r="I126" s="26">
        <v>22.5</v>
      </c>
      <c r="J126" s="27">
        <f t="shared" si="56"/>
        <v>2400</v>
      </c>
      <c r="K126" s="27">
        <f t="shared" si="56"/>
        <v>1350</v>
      </c>
      <c r="L126" s="27">
        <f t="shared" si="57"/>
        <v>1200</v>
      </c>
      <c r="M126" s="27">
        <v>0</v>
      </c>
      <c r="N126" s="27"/>
      <c r="O126" s="27"/>
      <c r="P126" s="27">
        <f t="shared" si="58"/>
        <v>4950</v>
      </c>
    </row>
    <row r="127" spans="1:16" ht="12.75">
      <c r="A127" s="83"/>
      <c r="B127" s="84"/>
      <c r="C127" s="29" t="s">
        <v>259</v>
      </c>
      <c r="D127" s="2">
        <v>33046098</v>
      </c>
      <c r="E127" s="377" t="s">
        <v>289</v>
      </c>
      <c r="F127" s="26">
        <v>36</v>
      </c>
      <c r="G127" s="26">
        <f t="shared" si="55"/>
        <v>36</v>
      </c>
      <c r="H127" s="26">
        <v>40</v>
      </c>
      <c r="I127" s="26">
        <v>22.5</v>
      </c>
      <c r="J127" s="27">
        <f>F127*H127</f>
        <v>1440</v>
      </c>
      <c r="K127" s="27">
        <f>G127*I127</f>
        <v>810</v>
      </c>
      <c r="L127" s="27">
        <f t="shared" si="57"/>
        <v>720</v>
      </c>
      <c r="M127" s="27">
        <v>0</v>
      </c>
      <c r="N127" s="27"/>
      <c r="O127" s="27"/>
      <c r="P127" s="27">
        <f t="shared" si="58"/>
        <v>2970</v>
      </c>
    </row>
    <row r="128" spans="1:16" ht="12.75">
      <c r="A128" s="63"/>
      <c r="B128" s="28"/>
      <c r="C128" s="29" t="s">
        <v>40</v>
      </c>
      <c r="D128" s="2">
        <v>47367390</v>
      </c>
      <c r="E128" s="377" t="s">
        <v>307</v>
      </c>
      <c r="F128" s="26">
        <v>48</v>
      </c>
      <c r="G128" s="26">
        <f t="shared" si="55"/>
        <v>48</v>
      </c>
      <c r="H128" s="26">
        <v>40</v>
      </c>
      <c r="I128" s="26">
        <v>22.5</v>
      </c>
      <c r="J128" s="27">
        <f t="shared" si="56"/>
        <v>1920</v>
      </c>
      <c r="K128" s="27">
        <f t="shared" si="56"/>
        <v>1080</v>
      </c>
      <c r="L128" s="27">
        <f t="shared" si="57"/>
        <v>960</v>
      </c>
      <c r="M128" s="27">
        <v>0</v>
      </c>
      <c r="N128" s="27"/>
      <c r="O128" s="27"/>
      <c r="P128" s="27">
        <f t="shared" si="58"/>
        <v>3960</v>
      </c>
    </row>
    <row r="129" spans="1:16" ht="12.75">
      <c r="A129" s="83"/>
      <c r="B129" s="84"/>
      <c r="C129" s="29" t="s">
        <v>103</v>
      </c>
      <c r="D129" s="2">
        <v>19760295</v>
      </c>
      <c r="E129" s="377" t="s">
        <v>347</v>
      </c>
      <c r="F129" s="26">
        <v>24</v>
      </c>
      <c r="G129" s="26">
        <f t="shared" si="55"/>
        <v>24</v>
      </c>
      <c r="H129" s="26">
        <v>40</v>
      </c>
      <c r="I129" s="26">
        <v>22.5</v>
      </c>
      <c r="J129" s="27">
        <f t="shared" si="56"/>
        <v>960</v>
      </c>
      <c r="K129" s="27">
        <f t="shared" si="56"/>
        <v>540</v>
      </c>
      <c r="L129" s="27">
        <f t="shared" si="57"/>
        <v>480</v>
      </c>
      <c r="M129" s="27">
        <v>0</v>
      </c>
      <c r="N129" s="27"/>
      <c r="O129" s="27"/>
      <c r="P129" s="27">
        <f t="shared" si="58"/>
        <v>1980</v>
      </c>
    </row>
    <row r="130" spans="1:16" ht="12.75">
      <c r="A130" s="83"/>
      <c r="B130" s="84"/>
      <c r="C130" s="29" t="s">
        <v>105</v>
      </c>
      <c r="D130" s="2">
        <v>32163456</v>
      </c>
      <c r="E130" s="377" t="s">
        <v>338</v>
      </c>
      <c r="F130" s="26">
        <v>36</v>
      </c>
      <c r="G130" s="26">
        <f t="shared" si="55"/>
        <v>36</v>
      </c>
      <c r="H130" s="26">
        <v>40</v>
      </c>
      <c r="I130" s="26">
        <v>22.5</v>
      </c>
      <c r="J130" s="27">
        <f t="shared" si="56"/>
        <v>1440</v>
      </c>
      <c r="K130" s="27">
        <f t="shared" si="56"/>
        <v>810</v>
      </c>
      <c r="L130" s="27">
        <f t="shared" si="57"/>
        <v>720</v>
      </c>
      <c r="M130" s="27">
        <v>0</v>
      </c>
      <c r="N130" s="27"/>
      <c r="O130" s="27"/>
      <c r="P130" s="27">
        <f t="shared" si="58"/>
        <v>2970</v>
      </c>
    </row>
    <row r="131" spans="1:16" ht="12.75">
      <c r="A131" s="92"/>
      <c r="B131" s="93"/>
      <c r="C131" s="117" t="s">
        <v>37</v>
      </c>
      <c r="D131" s="1"/>
      <c r="E131" s="375"/>
      <c r="F131" s="106">
        <f>SUM(F123:F130)</f>
        <v>432</v>
      </c>
      <c r="G131" s="56">
        <f>SUM(G123:G130)</f>
        <v>432</v>
      </c>
      <c r="H131" s="56"/>
      <c r="I131" s="56"/>
      <c r="J131" s="52">
        <f aca="true" t="shared" si="59" ref="J131:P131">SUM(J123:J130)</f>
        <v>17280</v>
      </c>
      <c r="K131" s="52">
        <f t="shared" si="59"/>
        <v>9720</v>
      </c>
      <c r="L131" s="52">
        <f t="shared" si="59"/>
        <v>8640</v>
      </c>
      <c r="M131" s="52">
        <f t="shared" si="59"/>
        <v>432</v>
      </c>
      <c r="N131" s="52">
        <f t="shared" si="59"/>
        <v>0</v>
      </c>
      <c r="O131" s="52">
        <f t="shared" si="59"/>
        <v>0</v>
      </c>
      <c r="P131" s="52">
        <f t="shared" si="59"/>
        <v>36072</v>
      </c>
    </row>
    <row r="132" spans="1:16" s="99" customFormat="1" ht="12.75">
      <c r="A132" s="15"/>
      <c r="B132" s="15"/>
      <c r="C132" s="15"/>
      <c r="D132" s="7"/>
      <c r="E132" s="386"/>
      <c r="F132" s="50"/>
      <c r="G132" s="50"/>
      <c r="H132" s="50"/>
      <c r="I132" s="50"/>
      <c r="J132" s="51"/>
      <c r="K132" s="51"/>
      <c r="L132" s="51"/>
      <c r="M132" s="51"/>
      <c r="N132" s="51"/>
      <c r="O132" s="51"/>
      <c r="P132" s="51"/>
    </row>
    <row r="133" spans="1:16" ht="12.75">
      <c r="A133" s="22">
        <v>13</v>
      </c>
      <c r="B133" s="61" t="s">
        <v>108</v>
      </c>
      <c r="C133" s="39" t="s">
        <v>109</v>
      </c>
      <c r="D133" s="5">
        <v>25459140</v>
      </c>
      <c r="E133" s="387" t="s">
        <v>295</v>
      </c>
      <c r="F133" s="40">
        <v>143</v>
      </c>
      <c r="G133" s="40">
        <f aca="true" t="shared" si="60" ref="G133:G139">F133</f>
        <v>143</v>
      </c>
      <c r="H133" s="40">
        <v>40</v>
      </c>
      <c r="I133" s="40">
        <v>22.5</v>
      </c>
      <c r="J133" s="41">
        <f aca="true" t="shared" si="61" ref="J133:K138">F133*H133</f>
        <v>5720</v>
      </c>
      <c r="K133" s="41">
        <f t="shared" si="61"/>
        <v>3217.5</v>
      </c>
      <c r="L133" s="41">
        <f aca="true" t="shared" si="62" ref="L133:L139">G133*20</f>
        <v>2860</v>
      </c>
      <c r="M133" s="41">
        <f>J133*15%</f>
        <v>858</v>
      </c>
      <c r="N133" s="41"/>
      <c r="O133" s="41"/>
      <c r="P133" s="41">
        <f aca="true" t="shared" si="63" ref="P133:P139">J133+K133+L133+M133+N133-O133</f>
        <v>12655.5</v>
      </c>
    </row>
    <row r="134" spans="1:16" ht="12.75">
      <c r="A134" s="90"/>
      <c r="B134" s="91"/>
      <c r="C134" s="11" t="s">
        <v>110</v>
      </c>
      <c r="D134" s="2">
        <v>20570936</v>
      </c>
      <c r="E134" s="388" t="s">
        <v>292</v>
      </c>
      <c r="F134" s="26">
        <v>92</v>
      </c>
      <c r="G134" s="26">
        <f t="shared" si="60"/>
        <v>92</v>
      </c>
      <c r="H134" s="26">
        <v>40</v>
      </c>
      <c r="I134" s="26">
        <v>22.5</v>
      </c>
      <c r="J134" s="27">
        <f t="shared" si="61"/>
        <v>3680</v>
      </c>
      <c r="K134" s="27">
        <f t="shared" si="61"/>
        <v>2070</v>
      </c>
      <c r="L134" s="27">
        <f t="shared" si="62"/>
        <v>1840</v>
      </c>
      <c r="M134" s="27">
        <v>0</v>
      </c>
      <c r="N134" s="27"/>
      <c r="O134" s="27"/>
      <c r="P134" s="27">
        <f t="shared" si="63"/>
        <v>7590</v>
      </c>
    </row>
    <row r="135" spans="1:16" ht="12.75">
      <c r="A135" s="83"/>
      <c r="B135" s="84"/>
      <c r="C135" s="11" t="s">
        <v>136</v>
      </c>
      <c r="D135" s="2">
        <v>25459140</v>
      </c>
      <c r="E135" s="388" t="s">
        <v>296</v>
      </c>
      <c r="F135" s="26">
        <v>58</v>
      </c>
      <c r="G135" s="26">
        <f t="shared" si="60"/>
        <v>58</v>
      </c>
      <c r="H135" s="26">
        <v>40</v>
      </c>
      <c r="I135" s="26">
        <v>22.5</v>
      </c>
      <c r="J135" s="27">
        <f t="shared" si="61"/>
        <v>2320</v>
      </c>
      <c r="K135" s="27">
        <f t="shared" si="61"/>
        <v>1305</v>
      </c>
      <c r="L135" s="27">
        <f t="shared" si="62"/>
        <v>1160</v>
      </c>
      <c r="M135" s="27">
        <v>0</v>
      </c>
      <c r="N135" s="27"/>
      <c r="O135" s="27"/>
      <c r="P135" s="27">
        <f t="shared" si="63"/>
        <v>4785</v>
      </c>
    </row>
    <row r="136" spans="1:16" ht="12.75">
      <c r="A136" s="83"/>
      <c r="B136" s="84"/>
      <c r="C136" s="11" t="s">
        <v>132</v>
      </c>
      <c r="D136" s="2">
        <v>30719017</v>
      </c>
      <c r="E136" s="377" t="s">
        <v>273</v>
      </c>
      <c r="F136" s="26">
        <v>48</v>
      </c>
      <c r="G136" s="26">
        <f>F136</f>
        <v>48</v>
      </c>
      <c r="H136" s="26">
        <v>40</v>
      </c>
      <c r="I136" s="26">
        <v>22.5</v>
      </c>
      <c r="J136" s="27">
        <f>F136*H136</f>
        <v>1920</v>
      </c>
      <c r="K136" s="27">
        <f>G136*I136</f>
        <v>1080</v>
      </c>
      <c r="L136" s="27">
        <f>G136*20</f>
        <v>960</v>
      </c>
      <c r="M136" s="27">
        <v>0</v>
      </c>
      <c r="N136" s="27"/>
      <c r="O136" s="27"/>
      <c r="P136" s="27">
        <f>J136+K136+L136+M136+N136-O136</f>
        <v>3960</v>
      </c>
    </row>
    <row r="137" spans="1:16" ht="12.75">
      <c r="A137" s="83"/>
      <c r="B137" s="84"/>
      <c r="C137" s="11" t="s">
        <v>117</v>
      </c>
      <c r="D137" s="2">
        <v>19801441</v>
      </c>
      <c r="E137" s="377" t="s">
        <v>274</v>
      </c>
      <c r="F137" s="26">
        <v>75</v>
      </c>
      <c r="G137" s="26">
        <f>F137</f>
        <v>75</v>
      </c>
      <c r="H137" s="26">
        <v>40</v>
      </c>
      <c r="I137" s="26">
        <v>22.5</v>
      </c>
      <c r="J137" s="27">
        <f>F137*H137</f>
        <v>3000</v>
      </c>
      <c r="K137" s="27">
        <f>G137*I137</f>
        <v>1687.5</v>
      </c>
      <c r="L137" s="27">
        <f>G137*20</f>
        <v>1500</v>
      </c>
      <c r="M137" s="27">
        <v>0</v>
      </c>
      <c r="N137" s="27"/>
      <c r="O137" s="27"/>
      <c r="P137" s="27">
        <f>J137+K137+L137+M137+N137-O137</f>
        <v>6187.5</v>
      </c>
    </row>
    <row r="138" spans="1:16" ht="12.75">
      <c r="A138" s="83"/>
      <c r="B138" s="84"/>
      <c r="C138" s="11" t="s">
        <v>111</v>
      </c>
      <c r="D138" s="2">
        <v>20124305</v>
      </c>
      <c r="E138" s="377" t="s">
        <v>335</v>
      </c>
      <c r="F138" s="26">
        <v>116</v>
      </c>
      <c r="G138" s="26">
        <f t="shared" si="60"/>
        <v>116</v>
      </c>
      <c r="H138" s="26">
        <v>40</v>
      </c>
      <c r="I138" s="26">
        <v>22.5</v>
      </c>
      <c r="J138" s="27">
        <f t="shared" si="61"/>
        <v>4640</v>
      </c>
      <c r="K138" s="27">
        <f t="shared" si="61"/>
        <v>2610</v>
      </c>
      <c r="L138" s="27">
        <f t="shared" si="62"/>
        <v>2320</v>
      </c>
      <c r="M138" s="27">
        <v>0</v>
      </c>
      <c r="N138" s="27"/>
      <c r="O138" s="27"/>
      <c r="P138" s="27">
        <f t="shared" si="63"/>
        <v>9570</v>
      </c>
    </row>
    <row r="139" spans="1:16" ht="12.75">
      <c r="A139" s="83"/>
      <c r="B139" s="84"/>
      <c r="C139" s="11" t="s">
        <v>112</v>
      </c>
      <c r="D139" s="2">
        <v>25459140</v>
      </c>
      <c r="E139" s="219" t="s">
        <v>449</v>
      </c>
      <c r="F139" s="26">
        <v>0</v>
      </c>
      <c r="G139" s="26">
        <f t="shared" si="60"/>
        <v>0</v>
      </c>
      <c r="H139" s="26">
        <v>40</v>
      </c>
      <c r="I139" s="26">
        <v>22.5</v>
      </c>
      <c r="J139" s="27">
        <f>F139*H139</f>
        <v>0</v>
      </c>
      <c r="K139" s="27">
        <f>G139*I139</f>
        <v>0</v>
      </c>
      <c r="L139" s="27">
        <f t="shared" si="62"/>
        <v>0</v>
      </c>
      <c r="M139" s="27">
        <v>0</v>
      </c>
      <c r="N139" s="27"/>
      <c r="O139" s="27"/>
      <c r="P139" s="27">
        <f t="shared" si="63"/>
        <v>0</v>
      </c>
    </row>
    <row r="140" spans="1:16" ht="12.75">
      <c r="A140" s="83"/>
      <c r="B140" s="84"/>
      <c r="C140" s="56" t="s">
        <v>37</v>
      </c>
      <c r="D140" s="1"/>
      <c r="E140" s="375"/>
      <c r="F140" s="106">
        <f>SUM(F133:F139)</f>
        <v>532</v>
      </c>
      <c r="G140" s="56">
        <f>SUM(G133:G139)</f>
        <v>532</v>
      </c>
      <c r="H140" s="56"/>
      <c r="I140" s="56"/>
      <c r="J140" s="52">
        <f aca="true" t="shared" si="64" ref="J140:P140">SUM(J133:J139)</f>
        <v>21280</v>
      </c>
      <c r="K140" s="52">
        <f t="shared" si="64"/>
        <v>11970</v>
      </c>
      <c r="L140" s="52">
        <f t="shared" si="64"/>
        <v>10640</v>
      </c>
      <c r="M140" s="52">
        <f t="shared" si="64"/>
        <v>858</v>
      </c>
      <c r="N140" s="52">
        <f t="shared" si="64"/>
        <v>0</v>
      </c>
      <c r="O140" s="52">
        <f t="shared" si="64"/>
        <v>0</v>
      </c>
      <c r="P140" s="52">
        <f t="shared" si="64"/>
        <v>44748</v>
      </c>
    </row>
    <row r="141" spans="1:16" ht="12.75">
      <c r="A141" s="38"/>
      <c r="B141" s="38"/>
      <c r="C141" s="11"/>
      <c r="D141" s="2"/>
      <c r="E141" s="377"/>
      <c r="F141" s="26"/>
      <c r="G141" s="26"/>
      <c r="H141" s="26"/>
      <c r="I141" s="26"/>
      <c r="J141" s="27"/>
      <c r="K141" s="27"/>
      <c r="L141" s="27"/>
      <c r="M141" s="27"/>
      <c r="N141" s="27"/>
      <c r="O141" s="27"/>
      <c r="P141" s="27"/>
    </row>
    <row r="142" spans="1:16" ht="25.5">
      <c r="A142" s="23">
        <v>14</v>
      </c>
      <c r="B142" s="23" t="s">
        <v>114</v>
      </c>
      <c r="C142" s="16" t="s">
        <v>115</v>
      </c>
      <c r="D142" s="1">
        <v>33210742</v>
      </c>
      <c r="E142" s="377" t="s">
        <v>280</v>
      </c>
      <c r="F142" s="26">
        <v>167</v>
      </c>
      <c r="G142" s="26">
        <f aca="true" t="shared" si="65" ref="G142:G148">F142</f>
        <v>167</v>
      </c>
      <c r="H142" s="26">
        <v>40</v>
      </c>
      <c r="I142" s="26">
        <v>22.5</v>
      </c>
      <c r="J142" s="27">
        <f aca="true" t="shared" si="66" ref="J142:K148">F142*H142</f>
        <v>6680</v>
      </c>
      <c r="K142" s="27">
        <f t="shared" si="66"/>
        <v>3757.5</v>
      </c>
      <c r="L142" s="27">
        <f aca="true" t="shared" si="67" ref="L142:L148">G142*20</f>
        <v>3340</v>
      </c>
      <c r="M142" s="27">
        <f>J142*15%</f>
        <v>1002</v>
      </c>
      <c r="N142" s="27"/>
      <c r="O142" s="27"/>
      <c r="P142" s="27">
        <f aca="true" t="shared" si="68" ref="P142:P148">J142+K142+L142+M142+N142-O142</f>
        <v>14779.5</v>
      </c>
    </row>
    <row r="143" spans="1:16" ht="12.75">
      <c r="A143" s="83"/>
      <c r="B143" s="84"/>
      <c r="C143" s="11" t="s">
        <v>119</v>
      </c>
      <c r="D143" s="2">
        <v>39151335</v>
      </c>
      <c r="E143" s="377" t="s">
        <v>272</v>
      </c>
      <c r="F143" s="26">
        <v>102</v>
      </c>
      <c r="G143" s="26">
        <f>F143</f>
        <v>102</v>
      </c>
      <c r="H143" s="26">
        <v>40</v>
      </c>
      <c r="I143" s="26">
        <v>22.5</v>
      </c>
      <c r="J143" s="27">
        <f t="shared" si="66"/>
        <v>4080</v>
      </c>
      <c r="K143" s="27">
        <f t="shared" si="66"/>
        <v>2295</v>
      </c>
      <c r="L143" s="27">
        <f>G143*20</f>
        <v>2040</v>
      </c>
      <c r="M143" s="27">
        <v>0</v>
      </c>
      <c r="N143" s="27"/>
      <c r="O143" s="27"/>
      <c r="P143" s="27">
        <f>J143+K143+L143+M143+N143-O143</f>
        <v>8415</v>
      </c>
    </row>
    <row r="144" spans="1:16" ht="12.75">
      <c r="A144" s="83"/>
      <c r="B144" s="84"/>
      <c r="C144" s="11" t="s">
        <v>120</v>
      </c>
      <c r="D144" s="2">
        <v>33210742</v>
      </c>
      <c r="E144" s="377" t="s">
        <v>278</v>
      </c>
      <c r="F144" s="26">
        <v>96</v>
      </c>
      <c r="G144" s="26">
        <f>F144</f>
        <v>96</v>
      </c>
      <c r="H144" s="26">
        <v>40</v>
      </c>
      <c r="I144" s="26">
        <v>22.5</v>
      </c>
      <c r="J144" s="27">
        <f t="shared" si="66"/>
        <v>3840</v>
      </c>
      <c r="K144" s="27">
        <f t="shared" si="66"/>
        <v>2160</v>
      </c>
      <c r="L144" s="27">
        <f>G144*20</f>
        <v>1920</v>
      </c>
      <c r="M144" s="27">
        <v>0</v>
      </c>
      <c r="N144" s="27"/>
      <c r="O144" s="27"/>
      <c r="P144" s="27">
        <f>J144+K144+L144+M144+N144-O144</f>
        <v>7920</v>
      </c>
    </row>
    <row r="145" spans="1:16" ht="12.75">
      <c r="A145" s="83"/>
      <c r="B145" s="84"/>
      <c r="C145" s="11" t="s">
        <v>135</v>
      </c>
      <c r="D145" s="2">
        <v>33210742</v>
      </c>
      <c r="E145" s="377" t="s">
        <v>281</v>
      </c>
      <c r="F145" s="26">
        <v>116</v>
      </c>
      <c r="G145" s="26">
        <f>F145</f>
        <v>116</v>
      </c>
      <c r="H145" s="26">
        <v>40</v>
      </c>
      <c r="I145" s="26">
        <v>22.5</v>
      </c>
      <c r="J145" s="27">
        <f t="shared" si="66"/>
        <v>4640</v>
      </c>
      <c r="K145" s="27">
        <f t="shared" si="66"/>
        <v>2610</v>
      </c>
      <c r="L145" s="27">
        <f>G145*20</f>
        <v>2320</v>
      </c>
      <c r="M145" s="27">
        <v>0</v>
      </c>
      <c r="N145" s="27"/>
      <c r="O145" s="27"/>
      <c r="P145" s="27">
        <f>J145+K145+L145+M145+N145-O145</f>
        <v>9570</v>
      </c>
    </row>
    <row r="146" spans="1:16" ht="12.75">
      <c r="A146" s="90"/>
      <c r="B146" s="91"/>
      <c r="C146" s="125" t="s">
        <v>116</v>
      </c>
      <c r="D146" s="2">
        <v>19550439</v>
      </c>
      <c r="E146" s="219" t="s">
        <v>449</v>
      </c>
      <c r="F146" s="26">
        <v>0</v>
      </c>
      <c r="G146" s="26">
        <f t="shared" si="65"/>
        <v>0</v>
      </c>
      <c r="H146" s="26">
        <v>40</v>
      </c>
      <c r="I146" s="26">
        <v>22.5</v>
      </c>
      <c r="J146" s="27">
        <f t="shared" si="66"/>
        <v>0</v>
      </c>
      <c r="K146" s="27">
        <f t="shared" si="66"/>
        <v>0</v>
      </c>
      <c r="L146" s="27">
        <f t="shared" si="67"/>
        <v>0</v>
      </c>
      <c r="M146" s="27">
        <v>0</v>
      </c>
      <c r="N146" s="27"/>
      <c r="O146" s="27"/>
      <c r="P146" s="27">
        <f t="shared" si="68"/>
        <v>0</v>
      </c>
    </row>
    <row r="147" spans="1:16" ht="12.75">
      <c r="A147" s="83"/>
      <c r="B147" s="84"/>
      <c r="C147" s="11" t="s">
        <v>117</v>
      </c>
      <c r="D147" s="2">
        <v>35351675</v>
      </c>
      <c r="E147" s="219" t="s">
        <v>449</v>
      </c>
      <c r="F147" s="26">
        <v>0</v>
      </c>
      <c r="G147" s="26">
        <f t="shared" si="65"/>
        <v>0</v>
      </c>
      <c r="H147" s="26">
        <v>40</v>
      </c>
      <c r="I147" s="26">
        <v>22.5</v>
      </c>
      <c r="J147" s="27">
        <f t="shared" si="66"/>
        <v>0</v>
      </c>
      <c r="K147" s="27">
        <f t="shared" si="66"/>
        <v>0</v>
      </c>
      <c r="L147" s="27">
        <f t="shared" si="67"/>
        <v>0</v>
      </c>
      <c r="M147" s="27">
        <v>0</v>
      </c>
      <c r="N147" s="27"/>
      <c r="O147" s="27"/>
      <c r="P147" s="27">
        <f t="shared" si="68"/>
        <v>0</v>
      </c>
    </row>
    <row r="148" spans="1:16" ht="12.75">
      <c r="A148" s="83"/>
      <c r="B148" s="84"/>
      <c r="C148" s="11" t="s">
        <v>118</v>
      </c>
      <c r="D148" s="2">
        <v>19550420</v>
      </c>
      <c r="E148" s="377" t="s">
        <v>334</v>
      </c>
      <c r="F148" s="26">
        <v>17</v>
      </c>
      <c r="G148" s="26">
        <f t="shared" si="65"/>
        <v>17</v>
      </c>
      <c r="H148" s="26">
        <v>40</v>
      </c>
      <c r="I148" s="26">
        <v>22.5</v>
      </c>
      <c r="J148" s="27">
        <f t="shared" si="66"/>
        <v>680</v>
      </c>
      <c r="K148" s="27">
        <f t="shared" si="66"/>
        <v>382.5</v>
      </c>
      <c r="L148" s="27">
        <f t="shared" si="67"/>
        <v>340</v>
      </c>
      <c r="M148" s="27">
        <v>0</v>
      </c>
      <c r="N148" s="27"/>
      <c r="O148" s="27"/>
      <c r="P148" s="27">
        <f t="shared" si="68"/>
        <v>1402.5</v>
      </c>
    </row>
    <row r="149" spans="1:16" ht="12.75">
      <c r="A149" s="83"/>
      <c r="B149" s="84"/>
      <c r="C149" s="11" t="s">
        <v>121</v>
      </c>
      <c r="D149" s="2">
        <v>36856625</v>
      </c>
      <c r="E149" s="377" t="s">
        <v>316</v>
      </c>
      <c r="F149" s="26">
        <v>34</v>
      </c>
      <c r="G149" s="26">
        <f>F149</f>
        <v>34</v>
      </c>
      <c r="H149" s="26">
        <v>40</v>
      </c>
      <c r="I149" s="26">
        <v>22.5</v>
      </c>
      <c r="J149" s="27">
        <f>F149*H149</f>
        <v>1360</v>
      </c>
      <c r="K149" s="27">
        <f>G149*I149</f>
        <v>765</v>
      </c>
      <c r="L149" s="27">
        <f>G149*20</f>
        <v>680</v>
      </c>
      <c r="M149" s="27">
        <v>0</v>
      </c>
      <c r="N149" s="27"/>
      <c r="O149" s="27"/>
      <c r="P149" s="27">
        <f>J149+K149+L149+M149+N149-O149</f>
        <v>2805</v>
      </c>
    </row>
    <row r="150" spans="1:16" ht="12.75">
      <c r="A150" s="83"/>
      <c r="B150" s="84"/>
      <c r="C150" s="56" t="s">
        <v>37</v>
      </c>
      <c r="D150" s="1"/>
      <c r="E150" s="375"/>
      <c r="F150" s="106">
        <f>SUM(F142:F149)</f>
        <v>532</v>
      </c>
      <c r="G150" s="56">
        <f>SUM(G142:G149)</f>
        <v>532</v>
      </c>
      <c r="H150" s="56"/>
      <c r="I150" s="56"/>
      <c r="J150" s="52">
        <f aca="true" t="shared" si="69" ref="J150:P150">SUM(J142:J149)</f>
        <v>21280</v>
      </c>
      <c r="K150" s="52">
        <f t="shared" si="69"/>
        <v>11970</v>
      </c>
      <c r="L150" s="52">
        <f t="shared" si="69"/>
        <v>10640</v>
      </c>
      <c r="M150" s="52">
        <f t="shared" si="69"/>
        <v>1002</v>
      </c>
      <c r="N150" s="52">
        <f t="shared" si="69"/>
        <v>0</v>
      </c>
      <c r="O150" s="52">
        <f t="shared" si="69"/>
        <v>0</v>
      </c>
      <c r="P150" s="52">
        <f t="shared" si="69"/>
        <v>44892</v>
      </c>
    </row>
    <row r="151" spans="1:16" ht="12.75">
      <c r="A151" s="92"/>
      <c r="B151" s="93"/>
      <c r="E151" s="375"/>
      <c r="F151" s="56"/>
      <c r="G151" s="56"/>
      <c r="H151" s="56"/>
      <c r="I151" s="56"/>
      <c r="J151" s="52"/>
      <c r="K151" s="52"/>
      <c r="L151" s="52"/>
      <c r="M151" s="52"/>
      <c r="N151" s="52"/>
      <c r="O151" s="52"/>
      <c r="P151" s="52"/>
    </row>
    <row r="152" spans="1:16" ht="15">
      <c r="A152" s="342" t="s">
        <v>126</v>
      </c>
      <c r="B152" s="343"/>
      <c r="C152" s="95"/>
      <c r="D152" s="1"/>
      <c r="E152" s="375"/>
      <c r="F152" s="56"/>
      <c r="G152" s="56"/>
      <c r="H152" s="56"/>
      <c r="I152" s="56"/>
      <c r="J152" s="56"/>
      <c r="K152" s="56"/>
      <c r="L152" s="56"/>
      <c r="M152" s="56"/>
      <c r="N152" s="52">
        <f>N14+N24+N33+N42+N51+N65+N76+N85+N100+N109+N121+N131+N140+N150</f>
        <v>0</v>
      </c>
      <c r="O152" s="52">
        <f>O14+O24+O33+O42+O51+O65+O76+O85+O100+O109+O121+O131+O140+O150</f>
        <v>0</v>
      </c>
      <c r="P152" s="52">
        <f>P14+P24+P33+P42+P51+P65+P76+P85+P100+P109+P121+P131+P140+P150</f>
        <v>582576</v>
      </c>
    </row>
    <row r="153" spans="1:16" ht="12.75">
      <c r="A153" s="64"/>
      <c r="B153" s="64"/>
      <c r="C153" s="64"/>
      <c r="D153" s="4"/>
      <c r="E153" s="114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9"/>
    </row>
    <row r="154" spans="1:16" ht="12.75">
      <c r="A154" s="64"/>
      <c r="B154" s="64"/>
      <c r="C154" s="64"/>
      <c r="D154" s="4"/>
      <c r="E154" s="114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9"/>
    </row>
    <row r="155" spans="1:16" ht="12.75">
      <c r="A155" s="64"/>
      <c r="B155" s="64"/>
      <c r="C155" s="64"/>
      <c r="D155" s="4"/>
      <c r="E155" s="114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9"/>
    </row>
    <row r="156" spans="1:16" ht="12.75">
      <c r="A156" s="64"/>
      <c r="B156" s="64"/>
      <c r="C156" s="64"/>
      <c r="D156" s="4"/>
      <c r="E156" s="114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9"/>
    </row>
    <row r="159" spans="3:13" ht="12.75">
      <c r="C159" s="96"/>
      <c r="G159" s="107"/>
      <c r="H159" s="107"/>
      <c r="M159" s="107"/>
    </row>
    <row r="160" spans="3:13" ht="12.75">
      <c r="C160" s="96"/>
      <c r="G160" s="107"/>
      <c r="H160" s="122"/>
      <c r="M160" s="122"/>
    </row>
    <row r="161" spans="3:13" ht="12.75">
      <c r="C161" s="96"/>
      <c r="J161" s="108"/>
      <c r="M161" s="107"/>
    </row>
  </sheetData>
  <sheetProtection/>
  <mergeCells count="16">
    <mergeCell ref="L3:L5"/>
    <mergeCell ref="M3:M5"/>
    <mergeCell ref="N3:N5"/>
    <mergeCell ref="O3:O5"/>
    <mergeCell ref="P3:P5"/>
    <mergeCell ref="A152:B152"/>
    <mergeCell ref="C2:N2"/>
    <mergeCell ref="A3:A5"/>
    <mergeCell ref="B3:B5"/>
    <mergeCell ref="C3:C5"/>
    <mergeCell ref="D3:D5"/>
    <mergeCell ref="E3:E5"/>
    <mergeCell ref="F3:G3"/>
    <mergeCell ref="H3:I3"/>
    <mergeCell ref="J3:J5"/>
    <mergeCell ref="K3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42" sqref="A42:IV47"/>
    </sheetView>
  </sheetViews>
  <sheetFormatPr defaultColWidth="9.140625" defaultRowHeight="15"/>
  <cols>
    <col min="1" max="1" width="3.28125" style="77" customWidth="1"/>
    <col min="2" max="2" width="15.7109375" style="77" customWidth="1"/>
    <col min="3" max="3" width="19.28125" style="77" customWidth="1"/>
    <col min="4" max="4" width="9.140625" style="78" customWidth="1"/>
    <col min="5" max="5" width="16.8515625" style="109" customWidth="1"/>
    <col min="6" max="6" width="4.57421875" style="100" hidden="1" customWidth="1"/>
    <col min="7" max="7" width="4.00390625" style="100" hidden="1" customWidth="1"/>
    <col min="8" max="8" width="5.28125" style="100" hidden="1" customWidth="1"/>
    <col min="9" max="9" width="7.57421875" style="100" hidden="1" customWidth="1"/>
    <col min="10" max="10" width="11.57421875" style="100" hidden="1" customWidth="1"/>
    <col min="11" max="11" width="11.421875" style="100" hidden="1" customWidth="1"/>
    <col min="12" max="12" width="12.140625" style="100" hidden="1" customWidth="1"/>
    <col min="13" max="13" width="12.57421875" style="100" hidden="1" customWidth="1"/>
    <col min="14" max="14" width="11.8515625" style="100" hidden="1" customWidth="1"/>
    <col min="15" max="15" width="11.00390625" style="100" hidden="1" customWidth="1"/>
    <col min="16" max="16" width="11.00390625" style="100" customWidth="1"/>
    <col min="17" max="16384" width="9.140625" style="77" customWidth="1"/>
  </cols>
  <sheetData>
    <row r="1" spans="3:14" ht="19.5" customHeight="1">
      <c r="C1" s="334" t="s">
        <v>257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6" ht="23.25" customHeight="1">
      <c r="A2" s="335" t="s">
        <v>0</v>
      </c>
      <c r="B2" s="335" t="s">
        <v>1</v>
      </c>
      <c r="C2" s="335" t="s">
        <v>2</v>
      </c>
      <c r="D2" s="324" t="s">
        <v>3</v>
      </c>
      <c r="E2" s="335" t="s">
        <v>4</v>
      </c>
      <c r="F2" s="340" t="s">
        <v>5</v>
      </c>
      <c r="G2" s="340"/>
      <c r="H2" s="340" t="s">
        <v>6</v>
      </c>
      <c r="I2" s="340"/>
      <c r="J2" s="340" t="s">
        <v>7</v>
      </c>
      <c r="K2" s="340" t="s">
        <v>8</v>
      </c>
      <c r="L2" s="340" t="s">
        <v>9</v>
      </c>
      <c r="M2" s="340" t="s">
        <v>10</v>
      </c>
      <c r="N2" s="340" t="s">
        <v>11</v>
      </c>
      <c r="O2" s="340" t="s">
        <v>12</v>
      </c>
      <c r="P2" s="340" t="s">
        <v>965</v>
      </c>
    </row>
    <row r="3" spans="1:16" ht="23.25" customHeight="1">
      <c r="A3" s="336"/>
      <c r="B3" s="338"/>
      <c r="C3" s="338"/>
      <c r="D3" s="327"/>
      <c r="E3" s="338"/>
      <c r="F3" s="24" t="s">
        <v>13</v>
      </c>
      <c r="G3" s="24" t="s">
        <v>14</v>
      </c>
      <c r="H3" s="24" t="s">
        <v>13</v>
      </c>
      <c r="I3" s="24" t="s">
        <v>14</v>
      </c>
      <c r="J3" s="341"/>
      <c r="K3" s="341"/>
      <c r="L3" s="341"/>
      <c r="M3" s="341"/>
      <c r="N3" s="341"/>
      <c r="O3" s="341"/>
      <c r="P3" s="341"/>
    </row>
    <row r="4" spans="1:16" ht="36" customHeight="1">
      <c r="A4" s="337"/>
      <c r="B4" s="339"/>
      <c r="C4" s="339"/>
      <c r="D4" s="328"/>
      <c r="E4" s="339"/>
      <c r="F4" s="79" t="s">
        <v>15</v>
      </c>
      <c r="G4" s="79" t="s">
        <v>15</v>
      </c>
      <c r="H4" s="26">
        <v>40</v>
      </c>
      <c r="I4" s="23" t="s">
        <v>16</v>
      </c>
      <c r="J4" s="341"/>
      <c r="K4" s="341"/>
      <c r="L4" s="341"/>
      <c r="M4" s="341"/>
      <c r="N4" s="341"/>
      <c r="O4" s="341"/>
      <c r="P4" s="341"/>
    </row>
    <row r="5" spans="1:16" ht="12.75">
      <c r="A5" s="56" t="s">
        <v>17</v>
      </c>
      <c r="B5" s="42" t="s">
        <v>18</v>
      </c>
      <c r="C5" s="56" t="s">
        <v>19</v>
      </c>
      <c r="D5" s="3" t="s">
        <v>20</v>
      </c>
      <c r="E5" s="110"/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56" t="s">
        <v>30</v>
      </c>
      <c r="P5" s="56" t="s">
        <v>31</v>
      </c>
    </row>
    <row r="6" spans="1:16" ht="12.75">
      <c r="A6" s="81">
        <v>1</v>
      </c>
      <c r="B6" s="25" t="s">
        <v>32</v>
      </c>
      <c r="C6" s="16" t="s">
        <v>33</v>
      </c>
      <c r="D6" s="1">
        <v>30255480</v>
      </c>
      <c r="E6" s="124" t="s">
        <v>365</v>
      </c>
      <c r="F6" s="101">
        <v>112</v>
      </c>
      <c r="G6" s="71">
        <f aca="true" t="shared" si="0" ref="G6:G11">F6</f>
        <v>112</v>
      </c>
      <c r="H6" s="26">
        <v>40</v>
      </c>
      <c r="I6" s="26">
        <v>22.5</v>
      </c>
      <c r="J6" s="27">
        <f aca="true" t="shared" si="1" ref="J6:K11">F6*H6</f>
        <v>4480</v>
      </c>
      <c r="K6" s="27">
        <f t="shared" si="1"/>
        <v>2520</v>
      </c>
      <c r="L6" s="27">
        <f aca="true" t="shared" si="2" ref="L6:L11">G6*20</f>
        <v>2240</v>
      </c>
      <c r="M6" s="27">
        <f>J6*15%</f>
        <v>672</v>
      </c>
      <c r="N6" s="27"/>
      <c r="O6" s="27"/>
      <c r="P6" s="27">
        <f aca="true" t="shared" si="3" ref="P6:P11">J6+K6+L6+M6+N6-O6</f>
        <v>9912</v>
      </c>
    </row>
    <row r="7" spans="1:16" ht="12.75">
      <c r="A7" s="83"/>
      <c r="B7" s="84"/>
      <c r="C7" s="29" t="s">
        <v>35</v>
      </c>
      <c r="D7" s="2">
        <v>36242617</v>
      </c>
      <c r="E7" s="80" t="s">
        <v>452</v>
      </c>
      <c r="F7" s="101">
        <v>92</v>
      </c>
      <c r="G7" s="71">
        <f>F7</f>
        <v>92</v>
      </c>
      <c r="H7" s="26">
        <v>40</v>
      </c>
      <c r="I7" s="26">
        <v>22.5</v>
      </c>
      <c r="J7" s="27">
        <f t="shared" si="1"/>
        <v>3680</v>
      </c>
      <c r="K7" s="27">
        <f t="shared" si="1"/>
        <v>2070</v>
      </c>
      <c r="L7" s="27">
        <f>G7*20</f>
        <v>1840</v>
      </c>
      <c r="M7" s="27">
        <v>0</v>
      </c>
      <c r="N7" s="27"/>
      <c r="O7" s="27"/>
      <c r="P7" s="27">
        <f>J7+K7+L7+M7+N7-O7</f>
        <v>7590</v>
      </c>
    </row>
    <row r="8" spans="1:16" ht="12.75">
      <c r="A8" s="83"/>
      <c r="B8" s="84"/>
      <c r="C8" s="29" t="s">
        <v>36</v>
      </c>
      <c r="D8" s="2">
        <v>24946791</v>
      </c>
      <c r="E8" s="80" t="s">
        <v>358</v>
      </c>
      <c r="F8" s="101">
        <v>12</v>
      </c>
      <c r="G8" s="71">
        <f>F8</f>
        <v>12</v>
      </c>
      <c r="H8" s="26">
        <v>40</v>
      </c>
      <c r="I8" s="26">
        <v>22.5</v>
      </c>
      <c r="J8" s="27">
        <f t="shared" si="1"/>
        <v>480</v>
      </c>
      <c r="K8" s="27">
        <f t="shared" si="1"/>
        <v>270</v>
      </c>
      <c r="L8" s="27">
        <f>G8*20</f>
        <v>240</v>
      </c>
      <c r="M8" s="27">
        <v>0</v>
      </c>
      <c r="N8" s="27"/>
      <c r="O8" s="27"/>
      <c r="P8" s="27">
        <f>J8+K8+L8+M8+N8-O8</f>
        <v>990</v>
      </c>
    </row>
    <row r="9" spans="1:16" ht="12.75">
      <c r="A9" s="82"/>
      <c r="B9" s="28"/>
      <c r="C9" s="29" t="s">
        <v>91</v>
      </c>
      <c r="D9" s="2">
        <v>19468348</v>
      </c>
      <c r="E9" s="80" t="s">
        <v>391</v>
      </c>
      <c r="F9" s="101">
        <v>84</v>
      </c>
      <c r="G9" s="71">
        <f t="shared" si="0"/>
        <v>84</v>
      </c>
      <c r="H9" s="26">
        <v>40</v>
      </c>
      <c r="I9" s="26">
        <v>22.5</v>
      </c>
      <c r="J9" s="27">
        <f t="shared" si="1"/>
        <v>3360</v>
      </c>
      <c r="K9" s="27">
        <f t="shared" si="1"/>
        <v>1890</v>
      </c>
      <c r="L9" s="27">
        <f t="shared" si="2"/>
        <v>1680</v>
      </c>
      <c r="M9" s="27">
        <v>0</v>
      </c>
      <c r="N9" s="27"/>
      <c r="O9" s="27"/>
      <c r="P9" s="27">
        <f t="shared" si="3"/>
        <v>6930</v>
      </c>
    </row>
    <row r="10" spans="1:16" ht="12.75">
      <c r="A10" s="83"/>
      <c r="B10" s="84"/>
      <c r="C10" s="29" t="s">
        <v>34</v>
      </c>
      <c r="D10" s="2">
        <v>19760066</v>
      </c>
      <c r="E10" s="80" t="s">
        <v>408</v>
      </c>
      <c r="F10" s="101">
        <v>24</v>
      </c>
      <c r="G10" s="71">
        <f t="shared" si="0"/>
        <v>24</v>
      </c>
      <c r="H10" s="26">
        <v>40</v>
      </c>
      <c r="I10" s="26">
        <v>22.5</v>
      </c>
      <c r="J10" s="27">
        <f t="shared" si="1"/>
        <v>960</v>
      </c>
      <c r="K10" s="27">
        <f t="shared" si="1"/>
        <v>540</v>
      </c>
      <c r="L10" s="27">
        <f t="shared" si="2"/>
        <v>480</v>
      </c>
      <c r="M10" s="27">
        <v>0</v>
      </c>
      <c r="N10" s="27"/>
      <c r="O10" s="27"/>
      <c r="P10" s="27">
        <f t="shared" si="3"/>
        <v>1980</v>
      </c>
    </row>
    <row r="11" spans="1:16" ht="12.75">
      <c r="A11" s="83"/>
      <c r="B11" s="84"/>
      <c r="C11" s="29" t="s">
        <v>129</v>
      </c>
      <c r="D11" s="2">
        <v>19801719</v>
      </c>
      <c r="E11" s="80" t="s">
        <v>401</v>
      </c>
      <c r="F11" s="101">
        <v>72</v>
      </c>
      <c r="G11" s="71">
        <f t="shared" si="0"/>
        <v>72</v>
      </c>
      <c r="H11" s="26">
        <v>40</v>
      </c>
      <c r="I11" s="26">
        <v>22.5</v>
      </c>
      <c r="J11" s="27">
        <f t="shared" si="1"/>
        <v>2880</v>
      </c>
      <c r="K11" s="27">
        <f t="shared" si="1"/>
        <v>1620</v>
      </c>
      <c r="L11" s="27">
        <f t="shared" si="2"/>
        <v>1440</v>
      </c>
      <c r="M11" s="27">
        <v>0</v>
      </c>
      <c r="N11" s="27"/>
      <c r="O11" s="27"/>
      <c r="P11" s="27">
        <f t="shared" si="3"/>
        <v>5940</v>
      </c>
    </row>
    <row r="12" spans="1:16" ht="12.75">
      <c r="A12" s="83"/>
      <c r="B12" s="84"/>
      <c r="C12" s="70" t="s">
        <v>131</v>
      </c>
      <c r="D12" s="9">
        <v>46839664</v>
      </c>
      <c r="E12" s="85" t="s">
        <v>394</v>
      </c>
      <c r="F12" s="102">
        <v>72</v>
      </c>
      <c r="G12" s="71">
        <f>F12</f>
        <v>72</v>
      </c>
      <c r="H12" s="26">
        <v>40</v>
      </c>
      <c r="I12" s="26">
        <v>22.5</v>
      </c>
      <c r="J12" s="27">
        <f>F12*H12</f>
        <v>2880</v>
      </c>
      <c r="K12" s="27">
        <f>G12*I12</f>
        <v>1620</v>
      </c>
      <c r="L12" s="27">
        <f>G12*20</f>
        <v>1440</v>
      </c>
      <c r="M12" s="27">
        <v>0</v>
      </c>
      <c r="N12" s="27"/>
      <c r="O12" s="27"/>
      <c r="P12" s="27">
        <f>J12+K12+L12+M12+N12-O12</f>
        <v>5940</v>
      </c>
    </row>
    <row r="13" spans="1:16" ht="12.75">
      <c r="A13" s="83"/>
      <c r="B13" s="84"/>
      <c r="C13" s="116" t="s">
        <v>37</v>
      </c>
      <c r="D13" s="86"/>
      <c r="E13" s="87"/>
      <c r="F13" s="30">
        <f>SUM(F6:F12)</f>
        <v>468</v>
      </c>
      <c r="G13" s="103">
        <f>SUM(G6:G12)</f>
        <v>468</v>
      </c>
      <c r="H13" s="30"/>
      <c r="I13" s="30"/>
      <c r="J13" s="31">
        <f aca="true" t="shared" si="4" ref="J13:P13">SUM(J6:J12)</f>
        <v>18720</v>
      </c>
      <c r="K13" s="31">
        <f t="shared" si="4"/>
        <v>10530</v>
      </c>
      <c r="L13" s="31">
        <f t="shared" si="4"/>
        <v>9360</v>
      </c>
      <c r="M13" s="31">
        <f t="shared" si="4"/>
        <v>672</v>
      </c>
      <c r="N13" s="31">
        <f t="shared" si="4"/>
        <v>0</v>
      </c>
      <c r="O13" s="31">
        <f t="shared" si="4"/>
        <v>0</v>
      </c>
      <c r="P13" s="31">
        <f t="shared" si="4"/>
        <v>39282</v>
      </c>
    </row>
    <row r="14" spans="1:16" s="88" customFormat="1" ht="12.75">
      <c r="A14" s="32"/>
      <c r="B14" s="33"/>
      <c r="C14" s="34"/>
      <c r="D14" s="65"/>
      <c r="E14" s="12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7"/>
    </row>
    <row r="15" spans="1:16" ht="12.75">
      <c r="A15" s="23">
        <v>2</v>
      </c>
      <c r="B15" s="23" t="s">
        <v>38</v>
      </c>
      <c r="C15" s="39" t="s">
        <v>39</v>
      </c>
      <c r="D15" s="5">
        <v>27018310</v>
      </c>
      <c r="E15" s="89" t="s">
        <v>429</v>
      </c>
      <c r="F15" s="40">
        <v>167</v>
      </c>
      <c r="G15" s="40">
        <f aca="true" t="shared" si="5" ref="G15:G22">F15</f>
        <v>167</v>
      </c>
      <c r="H15" s="40">
        <v>40</v>
      </c>
      <c r="I15" s="40">
        <v>22.5</v>
      </c>
      <c r="J15" s="41">
        <f aca="true" t="shared" si="6" ref="J15:K22">F15*H15</f>
        <v>6680</v>
      </c>
      <c r="K15" s="41">
        <f t="shared" si="6"/>
        <v>3757.5</v>
      </c>
      <c r="L15" s="41">
        <f aca="true" t="shared" si="7" ref="L15:L22">G15*20</f>
        <v>3340</v>
      </c>
      <c r="M15" s="41">
        <f>J15*15%</f>
        <v>1002</v>
      </c>
      <c r="N15" s="41"/>
      <c r="O15" s="41"/>
      <c r="P15" s="41">
        <f aca="true" t="shared" si="8" ref="P15:P22">J15+K15+L15+M15+N15-O15</f>
        <v>14779.5</v>
      </c>
    </row>
    <row r="16" spans="1:16" ht="12.75">
      <c r="A16" s="83"/>
      <c r="B16" s="84"/>
      <c r="C16" s="29" t="s">
        <v>41</v>
      </c>
      <c r="D16" s="2">
        <v>27018310</v>
      </c>
      <c r="E16" s="80" t="s">
        <v>432</v>
      </c>
      <c r="F16" s="26">
        <v>72</v>
      </c>
      <c r="G16" s="26">
        <f t="shared" si="5"/>
        <v>72</v>
      </c>
      <c r="H16" s="26">
        <v>40</v>
      </c>
      <c r="I16" s="26">
        <v>22.5</v>
      </c>
      <c r="J16" s="27">
        <f t="shared" si="6"/>
        <v>2880</v>
      </c>
      <c r="K16" s="27">
        <f t="shared" si="6"/>
        <v>1620</v>
      </c>
      <c r="L16" s="27">
        <f t="shared" si="7"/>
        <v>1440</v>
      </c>
      <c r="M16" s="27">
        <v>0</v>
      </c>
      <c r="N16" s="27"/>
      <c r="O16" s="27"/>
      <c r="P16" s="27">
        <f t="shared" si="8"/>
        <v>5940</v>
      </c>
    </row>
    <row r="17" spans="1:16" ht="12.75">
      <c r="A17" s="83"/>
      <c r="B17" s="84"/>
      <c r="C17" s="29" t="s">
        <v>42</v>
      </c>
      <c r="D17" s="2">
        <v>27018310</v>
      </c>
      <c r="E17" s="80" t="s">
        <v>434</v>
      </c>
      <c r="F17" s="26">
        <v>72</v>
      </c>
      <c r="G17" s="26">
        <f t="shared" si="5"/>
        <v>72</v>
      </c>
      <c r="H17" s="26">
        <v>40</v>
      </c>
      <c r="I17" s="26">
        <v>22.5</v>
      </c>
      <c r="J17" s="27">
        <f t="shared" si="6"/>
        <v>2880</v>
      </c>
      <c r="K17" s="27">
        <f t="shared" si="6"/>
        <v>1620</v>
      </c>
      <c r="L17" s="27">
        <f t="shared" si="7"/>
        <v>1440</v>
      </c>
      <c r="M17" s="27">
        <v>0</v>
      </c>
      <c r="N17" s="27"/>
      <c r="O17" s="27"/>
      <c r="P17" s="27">
        <f t="shared" si="8"/>
        <v>5940</v>
      </c>
    </row>
    <row r="18" spans="1:16" ht="12.75">
      <c r="A18" s="83"/>
      <c r="B18" s="84"/>
      <c r="C18" s="29" t="s">
        <v>43</v>
      </c>
      <c r="D18" s="2">
        <v>27018310</v>
      </c>
      <c r="E18" s="80" t="s">
        <v>433</v>
      </c>
      <c r="F18" s="26">
        <v>153</v>
      </c>
      <c r="G18" s="26">
        <f t="shared" si="5"/>
        <v>153</v>
      </c>
      <c r="H18" s="26">
        <v>40</v>
      </c>
      <c r="I18" s="26">
        <v>22.5</v>
      </c>
      <c r="J18" s="27">
        <f t="shared" si="6"/>
        <v>6120</v>
      </c>
      <c r="K18" s="27">
        <f t="shared" si="6"/>
        <v>3442.5</v>
      </c>
      <c r="L18" s="27">
        <f t="shared" si="7"/>
        <v>3060</v>
      </c>
      <c r="M18" s="27">
        <v>0</v>
      </c>
      <c r="N18" s="27"/>
      <c r="O18" s="27"/>
      <c r="P18" s="27">
        <f t="shared" si="8"/>
        <v>12622.5</v>
      </c>
    </row>
    <row r="19" spans="1:16" ht="12.75">
      <c r="A19" s="83"/>
      <c r="B19" s="84"/>
      <c r="C19" s="29" t="s">
        <v>44</v>
      </c>
      <c r="D19" s="2">
        <v>27018310</v>
      </c>
      <c r="E19" s="80" t="s">
        <v>431</v>
      </c>
      <c r="F19" s="26">
        <v>51</v>
      </c>
      <c r="G19" s="26">
        <f t="shared" si="5"/>
        <v>51</v>
      </c>
      <c r="H19" s="26">
        <v>40</v>
      </c>
      <c r="I19" s="26">
        <v>22.5</v>
      </c>
      <c r="J19" s="27">
        <f t="shared" si="6"/>
        <v>2040</v>
      </c>
      <c r="K19" s="27">
        <f t="shared" si="6"/>
        <v>1147.5</v>
      </c>
      <c r="L19" s="27">
        <f t="shared" si="7"/>
        <v>1020</v>
      </c>
      <c r="M19" s="27">
        <v>0</v>
      </c>
      <c r="N19" s="27"/>
      <c r="O19" s="27"/>
      <c r="P19" s="27">
        <f t="shared" si="8"/>
        <v>4207.5</v>
      </c>
    </row>
    <row r="20" spans="1:16" ht="12.75">
      <c r="A20" s="83"/>
      <c r="B20" s="84"/>
      <c r="C20" s="70" t="s">
        <v>137</v>
      </c>
      <c r="D20" s="2">
        <v>27018310</v>
      </c>
      <c r="E20" s="85" t="s">
        <v>430</v>
      </c>
      <c r="F20" s="26">
        <v>51</v>
      </c>
      <c r="G20" s="26">
        <f t="shared" si="5"/>
        <v>51</v>
      </c>
      <c r="H20" s="26">
        <v>40</v>
      </c>
      <c r="I20" s="26">
        <v>22.5</v>
      </c>
      <c r="J20" s="27">
        <f t="shared" si="6"/>
        <v>2040</v>
      </c>
      <c r="K20" s="27">
        <f t="shared" si="6"/>
        <v>1147.5</v>
      </c>
      <c r="L20" s="27">
        <f t="shared" si="7"/>
        <v>1020</v>
      </c>
      <c r="M20" s="27">
        <v>0</v>
      </c>
      <c r="N20" s="27"/>
      <c r="O20" s="27"/>
      <c r="P20" s="27">
        <f t="shared" si="8"/>
        <v>4207.5</v>
      </c>
    </row>
    <row r="21" spans="1:16" ht="12.75">
      <c r="A21" s="83"/>
      <c r="B21" s="84"/>
      <c r="C21" s="70" t="s">
        <v>147</v>
      </c>
      <c r="D21" s="2">
        <v>30644046</v>
      </c>
      <c r="E21" s="219" t="s">
        <v>449</v>
      </c>
      <c r="F21" s="26">
        <v>0</v>
      </c>
      <c r="G21" s="71">
        <f t="shared" si="5"/>
        <v>0</v>
      </c>
      <c r="H21" s="26">
        <v>40</v>
      </c>
      <c r="I21" s="26">
        <v>22.5</v>
      </c>
      <c r="J21" s="27">
        <f t="shared" si="6"/>
        <v>0</v>
      </c>
      <c r="K21" s="27">
        <f t="shared" si="6"/>
        <v>0</v>
      </c>
      <c r="L21" s="27">
        <f t="shared" si="7"/>
        <v>0</v>
      </c>
      <c r="M21" s="27">
        <v>0</v>
      </c>
      <c r="N21" s="27"/>
      <c r="O21" s="27"/>
      <c r="P21" s="27">
        <f t="shared" si="8"/>
        <v>0</v>
      </c>
    </row>
    <row r="22" spans="1:16" ht="12.75">
      <c r="A22" s="83"/>
      <c r="B22" s="84"/>
      <c r="C22" s="70" t="s">
        <v>157</v>
      </c>
      <c r="D22" s="9">
        <v>27018310</v>
      </c>
      <c r="E22" s="85" t="s">
        <v>435</v>
      </c>
      <c r="F22" s="26">
        <v>17</v>
      </c>
      <c r="G22" s="71">
        <f t="shared" si="5"/>
        <v>17</v>
      </c>
      <c r="H22" s="26">
        <v>40</v>
      </c>
      <c r="I22" s="26">
        <v>22.5</v>
      </c>
      <c r="J22" s="27">
        <f t="shared" si="6"/>
        <v>680</v>
      </c>
      <c r="K22" s="27">
        <f t="shared" si="6"/>
        <v>382.5</v>
      </c>
      <c r="L22" s="27">
        <f t="shared" si="7"/>
        <v>340</v>
      </c>
      <c r="M22" s="27">
        <v>0</v>
      </c>
      <c r="N22" s="72"/>
      <c r="O22" s="72"/>
      <c r="P22" s="27">
        <f t="shared" si="8"/>
        <v>1402.5</v>
      </c>
    </row>
    <row r="23" spans="1:16" ht="12.75">
      <c r="A23" s="83"/>
      <c r="B23" s="84"/>
      <c r="C23" s="116" t="s">
        <v>37</v>
      </c>
      <c r="D23" s="66"/>
      <c r="E23" s="87"/>
      <c r="F23" s="30">
        <f>SUM(F15:F22)</f>
        <v>583</v>
      </c>
      <c r="G23" s="30">
        <f>SUM(G15:G22)</f>
        <v>583</v>
      </c>
      <c r="H23" s="30"/>
      <c r="I23" s="30"/>
      <c r="J23" s="31">
        <f aca="true" t="shared" si="9" ref="J23:P23">SUM(J15:J22)</f>
        <v>23320</v>
      </c>
      <c r="K23" s="31">
        <f t="shared" si="9"/>
        <v>13117.5</v>
      </c>
      <c r="L23" s="31">
        <f t="shared" si="9"/>
        <v>11660</v>
      </c>
      <c r="M23" s="31">
        <f t="shared" si="9"/>
        <v>1002</v>
      </c>
      <c r="N23" s="31">
        <f t="shared" si="9"/>
        <v>0</v>
      </c>
      <c r="O23" s="31">
        <f t="shared" si="9"/>
        <v>0</v>
      </c>
      <c r="P23" s="31">
        <f t="shared" si="9"/>
        <v>49099.5</v>
      </c>
    </row>
    <row r="24" spans="1:16" ht="12.75">
      <c r="A24" s="32"/>
      <c r="B24" s="33"/>
      <c r="C24" s="34"/>
      <c r="D24" s="65"/>
      <c r="E24" s="12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7"/>
    </row>
    <row r="25" spans="1:16" ht="12.75">
      <c r="A25" s="21">
        <v>3</v>
      </c>
      <c r="B25" s="38" t="s">
        <v>45</v>
      </c>
      <c r="C25" s="39" t="s">
        <v>46</v>
      </c>
      <c r="D25" s="120">
        <v>19893500</v>
      </c>
      <c r="E25" s="89" t="s">
        <v>448</v>
      </c>
      <c r="F25" s="40">
        <v>51</v>
      </c>
      <c r="G25" s="40">
        <f aca="true" t="shared" si="10" ref="G25:G31">F25</f>
        <v>51</v>
      </c>
      <c r="H25" s="40">
        <v>40</v>
      </c>
      <c r="I25" s="40">
        <v>22.5</v>
      </c>
      <c r="J25" s="41">
        <f aca="true" t="shared" si="11" ref="J25:K31">F25*H25</f>
        <v>2040</v>
      </c>
      <c r="K25" s="41">
        <f t="shared" si="11"/>
        <v>1147.5</v>
      </c>
      <c r="L25" s="41">
        <f aca="true" t="shared" si="12" ref="L25:L31">G25*20</f>
        <v>1020</v>
      </c>
      <c r="M25" s="41">
        <f>J25*15%</f>
        <v>306</v>
      </c>
      <c r="N25" s="41"/>
      <c r="O25" s="41"/>
      <c r="P25" s="41">
        <f aca="true" t="shared" si="13" ref="P25:P31">J25+K25+L25+M25+N25-O25</f>
        <v>4513.5</v>
      </c>
    </row>
    <row r="26" spans="1:16" ht="12.75">
      <c r="A26" s="83"/>
      <c r="B26" s="84"/>
      <c r="C26" s="29" t="s">
        <v>48</v>
      </c>
      <c r="D26" s="2">
        <v>19613650</v>
      </c>
      <c r="E26" s="80" t="s">
        <v>445</v>
      </c>
      <c r="F26" s="26">
        <v>99</v>
      </c>
      <c r="G26" s="26">
        <f>F26</f>
        <v>99</v>
      </c>
      <c r="H26" s="26">
        <v>40</v>
      </c>
      <c r="I26" s="26">
        <v>22.5</v>
      </c>
      <c r="J26" s="27">
        <f t="shared" si="11"/>
        <v>3960</v>
      </c>
      <c r="K26" s="27">
        <f t="shared" si="11"/>
        <v>2227.5</v>
      </c>
      <c r="L26" s="27">
        <f>G26*20</f>
        <v>1980</v>
      </c>
      <c r="M26" s="27">
        <v>0</v>
      </c>
      <c r="N26" s="27"/>
      <c r="O26" s="27"/>
      <c r="P26" s="27">
        <f>J26+K26+L26+M26+N26-O26</f>
        <v>8167.5</v>
      </c>
    </row>
    <row r="27" spans="1:16" ht="12.75">
      <c r="A27" s="83"/>
      <c r="B27" s="84"/>
      <c r="C27" s="70" t="s">
        <v>138</v>
      </c>
      <c r="D27" s="9">
        <v>19893470</v>
      </c>
      <c r="E27" s="85" t="s">
        <v>375</v>
      </c>
      <c r="F27" s="26">
        <v>34</v>
      </c>
      <c r="G27" s="71">
        <f>F27</f>
        <v>34</v>
      </c>
      <c r="H27" s="26">
        <v>40</v>
      </c>
      <c r="I27" s="26">
        <v>22.5</v>
      </c>
      <c r="J27" s="27">
        <f t="shared" si="11"/>
        <v>1360</v>
      </c>
      <c r="K27" s="27">
        <f t="shared" si="11"/>
        <v>765</v>
      </c>
      <c r="L27" s="27">
        <f>G27*20</f>
        <v>680</v>
      </c>
      <c r="M27" s="27">
        <v>0</v>
      </c>
      <c r="N27" s="27"/>
      <c r="O27" s="27"/>
      <c r="P27" s="27">
        <f>J27+K27+L27+M27+N27-O27</f>
        <v>2805</v>
      </c>
    </row>
    <row r="28" spans="1:16" ht="12.75">
      <c r="A28" s="90"/>
      <c r="B28" s="91"/>
      <c r="C28" s="29" t="s">
        <v>47</v>
      </c>
      <c r="D28" s="2">
        <v>19935524</v>
      </c>
      <c r="E28" s="80" t="s">
        <v>410</v>
      </c>
      <c r="F28" s="26">
        <v>101</v>
      </c>
      <c r="G28" s="26">
        <f t="shared" si="10"/>
        <v>101</v>
      </c>
      <c r="H28" s="26">
        <v>40</v>
      </c>
      <c r="I28" s="26">
        <v>22.5</v>
      </c>
      <c r="J28" s="27">
        <f t="shared" si="11"/>
        <v>4040</v>
      </c>
      <c r="K28" s="27">
        <f t="shared" si="11"/>
        <v>2272.5</v>
      </c>
      <c r="L28" s="27">
        <f t="shared" si="12"/>
        <v>2020</v>
      </c>
      <c r="M28" s="27">
        <v>0</v>
      </c>
      <c r="N28" s="27"/>
      <c r="O28" s="27"/>
      <c r="P28" s="27">
        <f t="shared" si="13"/>
        <v>8332.5</v>
      </c>
    </row>
    <row r="29" spans="1:16" ht="12.75">
      <c r="A29" s="83"/>
      <c r="B29" s="84"/>
      <c r="C29" s="29" t="s">
        <v>49</v>
      </c>
      <c r="D29" s="2">
        <v>30455527</v>
      </c>
      <c r="E29" s="80" t="s">
        <v>405</v>
      </c>
      <c r="F29" s="26">
        <v>92</v>
      </c>
      <c r="G29" s="26">
        <f t="shared" si="10"/>
        <v>92</v>
      </c>
      <c r="H29" s="26">
        <v>40</v>
      </c>
      <c r="I29" s="26">
        <v>22.5</v>
      </c>
      <c r="J29" s="27">
        <f t="shared" si="11"/>
        <v>3680</v>
      </c>
      <c r="K29" s="27">
        <f t="shared" si="11"/>
        <v>2070</v>
      </c>
      <c r="L29" s="27">
        <f t="shared" si="12"/>
        <v>1840</v>
      </c>
      <c r="M29" s="27">
        <v>0</v>
      </c>
      <c r="N29" s="27"/>
      <c r="O29" s="27"/>
      <c r="P29" s="27">
        <f t="shared" si="13"/>
        <v>7590</v>
      </c>
    </row>
    <row r="30" spans="1:16" ht="12.75">
      <c r="A30" s="83"/>
      <c r="B30" s="84"/>
      <c r="C30" s="29" t="s">
        <v>50</v>
      </c>
      <c r="D30" s="2">
        <v>20124275</v>
      </c>
      <c r="E30" s="80" t="s">
        <v>404</v>
      </c>
      <c r="F30" s="26">
        <v>99</v>
      </c>
      <c r="G30" s="26">
        <f t="shared" si="10"/>
        <v>99</v>
      </c>
      <c r="H30" s="26">
        <v>40</v>
      </c>
      <c r="I30" s="26">
        <v>22.5</v>
      </c>
      <c r="J30" s="27">
        <f t="shared" si="11"/>
        <v>3960</v>
      </c>
      <c r="K30" s="27">
        <f t="shared" si="11"/>
        <v>2227.5</v>
      </c>
      <c r="L30" s="27">
        <f t="shared" si="12"/>
        <v>1980</v>
      </c>
      <c r="M30" s="27">
        <v>0</v>
      </c>
      <c r="N30" s="27"/>
      <c r="O30" s="27"/>
      <c r="P30" s="27">
        <f t="shared" si="13"/>
        <v>8167.5</v>
      </c>
    </row>
    <row r="31" spans="1:16" ht="12.75">
      <c r="A31" s="83"/>
      <c r="B31" s="84"/>
      <c r="C31" s="29" t="s">
        <v>51</v>
      </c>
      <c r="D31" s="2">
        <v>19893810</v>
      </c>
      <c r="E31" s="80" t="s">
        <v>425</v>
      </c>
      <c r="F31" s="26">
        <v>107</v>
      </c>
      <c r="G31" s="26">
        <f t="shared" si="10"/>
        <v>107</v>
      </c>
      <c r="H31" s="26">
        <v>40</v>
      </c>
      <c r="I31" s="26">
        <v>22.5</v>
      </c>
      <c r="J31" s="27">
        <f t="shared" si="11"/>
        <v>4280</v>
      </c>
      <c r="K31" s="27">
        <f t="shared" si="11"/>
        <v>2407.5</v>
      </c>
      <c r="L31" s="27">
        <f t="shared" si="12"/>
        <v>2140</v>
      </c>
      <c r="M31" s="27">
        <v>0</v>
      </c>
      <c r="N31" s="27"/>
      <c r="O31" s="27"/>
      <c r="P31" s="27">
        <f t="shared" si="13"/>
        <v>8827.5</v>
      </c>
    </row>
    <row r="32" spans="1:16" ht="12.75">
      <c r="A32" s="83"/>
      <c r="B32" s="84"/>
      <c r="C32" s="116" t="s">
        <v>37</v>
      </c>
      <c r="D32" s="6"/>
      <c r="E32" s="87"/>
      <c r="F32" s="30">
        <f>SUM(F25:F31)</f>
        <v>583</v>
      </c>
      <c r="G32" s="104">
        <f>SUM(G25:G31)</f>
        <v>583</v>
      </c>
      <c r="H32" s="30"/>
      <c r="I32" s="30"/>
      <c r="J32" s="31">
        <f aca="true" t="shared" si="14" ref="J32:P32">SUM(J25:J31)</f>
        <v>23320</v>
      </c>
      <c r="K32" s="31">
        <f t="shared" si="14"/>
        <v>13117.5</v>
      </c>
      <c r="L32" s="31">
        <f t="shared" si="14"/>
        <v>11660</v>
      </c>
      <c r="M32" s="31">
        <f t="shared" si="14"/>
        <v>306</v>
      </c>
      <c r="N32" s="31">
        <f t="shared" si="14"/>
        <v>0</v>
      </c>
      <c r="O32" s="31">
        <f t="shared" si="14"/>
        <v>0</v>
      </c>
      <c r="P32" s="31">
        <f t="shared" si="14"/>
        <v>48403.5</v>
      </c>
    </row>
    <row r="33" spans="1:16" ht="12.75">
      <c r="A33" s="32"/>
      <c r="B33" s="33"/>
      <c r="C33" s="13"/>
      <c r="D33" s="8"/>
      <c r="E33" s="111"/>
      <c r="F33" s="42"/>
      <c r="G33" s="42"/>
      <c r="H33" s="42"/>
      <c r="I33" s="42"/>
      <c r="J33" s="43"/>
      <c r="K33" s="43"/>
      <c r="L33" s="43"/>
      <c r="M33" s="43"/>
      <c r="N33" s="43"/>
      <c r="O33" s="43"/>
      <c r="P33" s="44"/>
    </row>
    <row r="34" spans="1:16" ht="25.5">
      <c r="A34" s="21">
        <v>4</v>
      </c>
      <c r="B34" s="38" t="s">
        <v>52</v>
      </c>
      <c r="C34" s="39" t="s">
        <v>53</v>
      </c>
      <c r="D34" s="120">
        <v>17153726</v>
      </c>
      <c r="E34" s="89" t="s">
        <v>423</v>
      </c>
      <c r="F34" s="40">
        <v>176</v>
      </c>
      <c r="G34" s="40">
        <f aca="true" t="shared" si="15" ref="G34:G40">F34</f>
        <v>176</v>
      </c>
      <c r="H34" s="40">
        <v>40</v>
      </c>
      <c r="I34" s="40">
        <v>22.5</v>
      </c>
      <c r="J34" s="41">
        <f aca="true" t="shared" si="16" ref="J34:K38">F34*H34</f>
        <v>7040</v>
      </c>
      <c r="K34" s="41">
        <f t="shared" si="16"/>
        <v>3960</v>
      </c>
      <c r="L34" s="41">
        <f aca="true" t="shared" si="17" ref="L34:L40">G34*20</f>
        <v>3520</v>
      </c>
      <c r="M34" s="41">
        <f>J34*15%</f>
        <v>1056</v>
      </c>
      <c r="N34" s="41"/>
      <c r="O34" s="41">
        <v>4883.18</v>
      </c>
      <c r="P34" s="41">
        <f aca="true" t="shared" si="18" ref="P34:P40">J34+K34+L34+M34+N34-O34</f>
        <v>10692.82</v>
      </c>
    </row>
    <row r="35" spans="1:16" ht="12.75">
      <c r="A35" s="90"/>
      <c r="B35" s="91"/>
      <c r="C35" s="29" t="s">
        <v>130</v>
      </c>
      <c r="D35" s="2">
        <v>17153726</v>
      </c>
      <c r="E35" s="80" t="s">
        <v>420</v>
      </c>
      <c r="F35" s="26">
        <v>48</v>
      </c>
      <c r="G35" s="26">
        <f t="shared" si="15"/>
        <v>48</v>
      </c>
      <c r="H35" s="26">
        <v>40</v>
      </c>
      <c r="I35" s="26">
        <v>22.5</v>
      </c>
      <c r="J35" s="27">
        <f t="shared" si="16"/>
        <v>1920</v>
      </c>
      <c r="K35" s="27">
        <f t="shared" si="16"/>
        <v>1080</v>
      </c>
      <c r="L35" s="27">
        <f t="shared" si="17"/>
        <v>960</v>
      </c>
      <c r="M35" s="27">
        <v>0</v>
      </c>
      <c r="N35" s="27"/>
      <c r="O35" s="27"/>
      <c r="P35" s="27">
        <f t="shared" si="18"/>
        <v>3960</v>
      </c>
    </row>
    <row r="36" spans="1:16" ht="12.75">
      <c r="A36" s="83"/>
      <c r="B36" s="84"/>
      <c r="C36" s="29" t="s">
        <v>54</v>
      </c>
      <c r="D36" s="2">
        <v>17153726</v>
      </c>
      <c r="E36" s="219" t="s">
        <v>449</v>
      </c>
      <c r="F36" s="26">
        <v>0</v>
      </c>
      <c r="G36" s="26">
        <f t="shared" si="15"/>
        <v>0</v>
      </c>
      <c r="H36" s="26">
        <v>40</v>
      </c>
      <c r="I36" s="26">
        <v>22.5</v>
      </c>
      <c r="J36" s="27">
        <f t="shared" si="16"/>
        <v>0</v>
      </c>
      <c r="K36" s="27">
        <f t="shared" si="16"/>
        <v>0</v>
      </c>
      <c r="L36" s="27">
        <f t="shared" si="17"/>
        <v>0</v>
      </c>
      <c r="M36" s="27">
        <v>0</v>
      </c>
      <c r="N36" s="27"/>
      <c r="O36" s="27"/>
      <c r="P36" s="27">
        <f t="shared" si="18"/>
        <v>0</v>
      </c>
    </row>
    <row r="37" spans="1:16" ht="12.75">
      <c r="A37" s="83"/>
      <c r="B37" s="84"/>
      <c r="C37" s="74" t="s">
        <v>148</v>
      </c>
      <c r="D37" s="2">
        <v>17153726</v>
      </c>
      <c r="E37" s="80" t="s">
        <v>419</v>
      </c>
      <c r="F37" s="26">
        <v>72</v>
      </c>
      <c r="G37" s="26">
        <f t="shared" si="15"/>
        <v>72</v>
      </c>
      <c r="H37" s="26">
        <v>40</v>
      </c>
      <c r="I37" s="26">
        <v>22.5</v>
      </c>
      <c r="J37" s="27">
        <f t="shared" si="16"/>
        <v>2880</v>
      </c>
      <c r="K37" s="27">
        <f t="shared" si="16"/>
        <v>1620</v>
      </c>
      <c r="L37" s="27">
        <f t="shared" si="17"/>
        <v>1440</v>
      </c>
      <c r="M37" s="27">
        <v>0</v>
      </c>
      <c r="N37" s="27"/>
      <c r="O37" s="27"/>
      <c r="P37" s="27">
        <f t="shared" si="18"/>
        <v>5940</v>
      </c>
    </row>
    <row r="38" spans="1:16" ht="12.75">
      <c r="A38" s="83"/>
      <c r="B38" s="84"/>
      <c r="C38" s="29" t="s">
        <v>133</v>
      </c>
      <c r="D38" s="2">
        <v>17153726</v>
      </c>
      <c r="E38" s="80" t="s">
        <v>422</v>
      </c>
      <c r="F38" s="26">
        <v>48</v>
      </c>
      <c r="G38" s="26">
        <f t="shared" si="15"/>
        <v>48</v>
      </c>
      <c r="H38" s="26">
        <v>40</v>
      </c>
      <c r="I38" s="26">
        <v>22.5</v>
      </c>
      <c r="J38" s="27">
        <f t="shared" si="16"/>
        <v>1920</v>
      </c>
      <c r="K38" s="27">
        <f t="shared" si="16"/>
        <v>1080</v>
      </c>
      <c r="L38" s="27">
        <f t="shared" si="17"/>
        <v>960</v>
      </c>
      <c r="M38" s="27">
        <v>0</v>
      </c>
      <c r="N38" s="27"/>
      <c r="O38" s="27"/>
      <c r="P38" s="27">
        <f t="shared" si="18"/>
        <v>3960</v>
      </c>
    </row>
    <row r="39" spans="1:16" ht="12.75">
      <c r="A39" s="83"/>
      <c r="B39" s="84"/>
      <c r="C39" s="74" t="s">
        <v>139</v>
      </c>
      <c r="D39" s="2">
        <v>17153726</v>
      </c>
      <c r="E39" s="80" t="s">
        <v>424</v>
      </c>
      <c r="F39" s="26">
        <v>48</v>
      </c>
      <c r="G39" s="26">
        <f t="shared" si="15"/>
        <v>48</v>
      </c>
      <c r="H39" s="26">
        <v>40</v>
      </c>
      <c r="I39" s="26">
        <v>22.5</v>
      </c>
      <c r="J39" s="27">
        <f>F39*H39</f>
        <v>1920</v>
      </c>
      <c r="K39" s="27">
        <f>G39*I39</f>
        <v>1080</v>
      </c>
      <c r="L39" s="27">
        <f t="shared" si="17"/>
        <v>960</v>
      </c>
      <c r="M39" s="27">
        <v>0</v>
      </c>
      <c r="N39" s="27"/>
      <c r="O39" s="27"/>
      <c r="P39" s="27">
        <f t="shared" si="18"/>
        <v>3960</v>
      </c>
    </row>
    <row r="40" spans="1:16" ht="12.75">
      <c r="A40" s="83"/>
      <c r="B40" s="84"/>
      <c r="C40" s="70" t="s">
        <v>140</v>
      </c>
      <c r="D40" s="9">
        <v>17153726</v>
      </c>
      <c r="E40" s="85" t="s">
        <v>421</v>
      </c>
      <c r="F40" s="71">
        <v>76</v>
      </c>
      <c r="G40" s="26">
        <f t="shared" si="15"/>
        <v>76</v>
      </c>
      <c r="H40" s="71">
        <v>40</v>
      </c>
      <c r="I40" s="71">
        <v>22.5</v>
      </c>
      <c r="J40" s="72">
        <f>F40*H40</f>
        <v>3040</v>
      </c>
      <c r="K40" s="72">
        <f>G40*I40</f>
        <v>1710</v>
      </c>
      <c r="L40" s="72">
        <f t="shared" si="17"/>
        <v>1520</v>
      </c>
      <c r="M40" s="72">
        <v>0</v>
      </c>
      <c r="N40" s="72"/>
      <c r="O40" s="72"/>
      <c r="P40" s="72">
        <f t="shared" si="18"/>
        <v>6270</v>
      </c>
    </row>
    <row r="41" spans="1:16" ht="12.75">
      <c r="A41" s="99"/>
      <c r="B41" s="99"/>
      <c r="C41" s="56" t="s">
        <v>37</v>
      </c>
      <c r="D41" s="1"/>
      <c r="E41" s="110"/>
      <c r="F41" s="56">
        <f>SUM(F34:F40)</f>
        <v>468</v>
      </c>
      <c r="G41" s="56">
        <f>SUM(G34:G40)</f>
        <v>468</v>
      </c>
      <c r="H41" s="56"/>
      <c r="I41" s="56"/>
      <c r="J41" s="52">
        <f aca="true" t="shared" si="19" ref="J41:P41">SUM(J34:J40)</f>
        <v>18720</v>
      </c>
      <c r="K41" s="52">
        <f t="shared" si="19"/>
        <v>10530</v>
      </c>
      <c r="L41" s="52">
        <f t="shared" si="19"/>
        <v>9360</v>
      </c>
      <c r="M41" s="52">
        <f t="shared" si="19"/>
        <v>1056</v>
      </c>
      <c r="N41" s="52">
        <f t="shared" si="19"/>
        <v>0</v>
      </c>
      <c r="O41" s="52">
        <f t="shared" si="19"/>
        <v>4883.18</v>
      </c>
      <c r="P41" s="52">
        <f t="shared" si="19"/>
        <v>34782.82</v>
      </c>
    </row>
    <row r="42" spans="1:16" ht="12.75">
      <c r="A42" s="97"/>
      <c r="B42" s="98"/>
      <c r="C42" s="19"/>
      <c r="D42" s="18"/>
      <c r="E42" s="112"/>
      <c r="F42" s="105"/>
      <c r="G42" s="67"/>
      <c r="H42" s="67"/>
      <c r="I42" s="67"/>
      <c r="J42" s="68"/>
      <c r="K42" s="68"/>
      <c r="L42" s="68"/>
      <c r="M42" s="68"/>
      <c r="N42" s="68"/>
      <c r="O42" s="68"/>
      <c r="P42" s="69"/>
    </row>
    <row r="43" spans="1:16" ht="12.75">
      <c r="A43" s="24">
        <v>5</v>
      </c>
      <c r="B43" s="24" t="s">
        <v>55</v>
      </c>
      <c r="C43" s="16" t="s">
        <v>56</v>
      </c>
      <c r="D43" s="1">
        <v>28397840</v>
      </c>
      <c r="E43" s="80" t="s">
        <v>412</v>
      </c>
      <c r="F43" s="26">
        <v>250</v>
      </c>
      <c r="G43" s="26">
        <f aca="true" t="shared" si="20" ref="G43:G49">F43</f>
        <v>250</v>
      </c>
      <c r="H43" s="26">
        <v>40</v>
      </c>
      <c r="I43" s="26">
        <v>22.5</v>
      </c>
      <c r="J43" s="27">
        <f aca="true" t="shared" si="21" ref="J43:K49">F43*H43</f>
        <v>10000</v>
      </c>
      <c r="K43" s="27">
        <f t="shared" si="21"/>
        <v>5625</v>
      </c>
      <c r="L43" s="27">
        <f aca="true" t="shared" si="22" ref="L43:L49">G43*20</f>
        <v>5000</v>
      </c>
      <c r="M43" s="27">
        <f>J43*15%</f>
        <v>1500</v>
      </c>
      <c r="N43" s="27"/>
      <c r="O43" s="27"/>
      <c r="P43" s="27">
        <f aca="true" t="shared" si="23" ref="P43:P49">J43+K43+L43+M43+N43-O43</f>
        <v>22125</v>
      </c>
    </row>
    <row r="44" spans="1:16" ht="12.75">
      <c r="A44" s="90"/>
      <c r="B44" s="91"/>
      <c r="C44" s="29" t="s">
        <v>57</v>
      </c>
      <c r="D44" s="2">
        <v>28397840</v>
      </c>
      <c r="E44" s="80" t="s">
        <v>413</v>
      </c>
      <c r="F44" s="26">
        <v>34</v>
      </c>
      <c r="G44" s="26">
        <f t="shared" si="20"/>
        <v>34</v>
      </c>
      <c r="H44" s="26">
        <v>40</v>
      </c>
      <c r="I44" s="26">
        <v>22.5</v>
      </c>
      <c r="J44" s="27">
        <f t="shared" si="21"/>
        <v>1360</v>
      </c>
      <c r="K44" s="27">
        <f t="shared" si="21"/>
        <v>765</v>
      </c>
      <c r="L44" s="27">
        <f t="shared" si="22"/>
        <v>680</v>
      </c>
      <c r="M44" s="27">
        <v>0</v>
      </c>
      <c r="N44" s="27"/>
      <c r="O44" s="27"/>
      <c r="P44" s="27">
        <f t="shared" si="23"/>
        <v>2805</v>
      </c>
    </row>
    <row r="45" spans="1:16" ht="12.75">
      <c r="A45" s="83"/>
      <c r="B45" s="84"/>
      <c r="C45" s="29" t="s">
        <v>58</v>
      </c>
      <c r="D45" s="2">
        <v>19935575</v>
      </c>
      <c r="E45" s="80" t="s">
        <v>436</v>
      </c>
      <c r="F45" s="26">
        <v>24</v>
      </c>
      <c r="G45" s="26">
        <f t="shared" si="20"/>
        <v>24</v>
      </c>
      <c r="H45" s="26">
        <v>40</v>
      </c>
      <c r="I45" s="26">
        <v>22.5</v>
      </c>
      <c r="J45" s="27">
        <f t="shared" si="21"/>
        <v>960</v>
      </c>
      <c r="K45" s="27">
        <f t="shared" si="21"/>
        <v>540</v>
      </c>
      <c r="L45" s="27">
        <f t="shared" si="22"/>
        <v>480</v>
      </c>
      <c r="M45" s="27">
        <v>0</v>
      </c>
      <c r="N45" s="27"/>
      <c r="O45" s="27"/>
      <c r="P45" s="27">
        <f t="shared" si="23"/>
        <v>1980</v>
      </c>
    </row>
    <row r="46" spans="1:16" ht="12.75">
      <c r="A46" s="83"/>
      <c r="B46" s="84"/>
      <c r="C46" s="29" t="s">
        <v>60</v>
      </c>
      <c r="D46" s="2">
        <v>19812300</v>
      </c>
      <c r="E46" s="80" t="s">
        <v>409</v>
      </c>
      <c r="F46" s="26">
        <v>24</v>
      </c>
      <c r="G46" s="26">
        <f t="shared" si="20"/>
        <v>24</v>
      </c>
      <c r="H46" s="26">
        <v>40</v>
      </c>
      <c r="I46" s="26">
        <v>22.5</v>
      </c>
      <c r="J46" s="27">
        <f t="shared" si="21"/>
        <v>960</v>
      </c>
      <c r="K46" s="27">
        <f t="shared" si="21"/>
        <v>540</v>
      </c>
      <c r="L46" s="27">
        <f t="shared" si="22"/>
        <v>480</v>
      </c>
      <c r="M46" s="27">
        <v>0</v>
      </c>
      <c r="N46" s="27"/>
      <c r="O46" s="27"/>
      <c r="P46" s="27">
        <f t="shared" si="23"/>
        <v>1980</v>
      </c>
    </row>
    <row r="47" spans="1:16" ht="12.75">
      <c r="A47" s="83"/>
      <c r="B47" s="84"/>
      <c r="C47" s="29" t="s">
        <v>59</v>
      </c>
      <c r="D47" s="2">
        <v>33277351</v>
      </c>
      <c r="E47" s="80" t="s">
        <v>357</v>
      </c>
      <c r="F47" s="26">
        <v>203</v>
      </c>
      <c r="G47" s="26">
        <f>F47</f>
        <v>203</v>
      </c>
      <c r="H47" s="26">
        <v>40</v>
      </c>
      <c r="I47" s="26">
        <v>22.5</v>
      </c>
      <c r="J47" s="27">
        <f t="shared" si="21"/>
        <v>8120</v>
      </c>
      <c r="K47" s="27">
        <f t="shared" si="21"/>
        <v>4567.5</v>
      </c>
      <c r="L47" s="27">
        <f>G47*20</f>
        <v>4060</v>
      </c>
      <c r="M47" s="27">
        <v>0</v>
      </c>
      <c r="N47" s="27"/>
      <c r="O47" s="27"/>
      <c r="P47" s="27">
        <f>J47+K47+L47+M47+N47-O47</f>
        <v>16747.5</v>
      </c>
    </row>
    <row r="48" spans="1:16" ht="12.75">
      <c r="A48" s="83"/>
      <c r="B48" s="84"/>
      <c r="C48" s="29" t="s">
        <v>141</v>
      </c>
      <c r="D48" s="2">
        <v>11777755</v>
      </c>
      <c r="E48" s="80" t="s">
        <v>364</v>
      </c>
      <c r="F48" s="26">
        <v>24</v>
      </c>
      <c r="G48" s="26">
        <f t="shared" si="20"/>
        <v>24</v>
      </c>
      <c r="H48" s="26">
        <v>40</v>
      </c>
      <c r="I48" s="26">
        <v>22.5</v>
      </c>
      <c r="J48" s="27">
        <f t="shared" si="21"/>
        <v>960</v>
      </c>
      <c r="K48" s="27">
        <f t="shared" si="21"/>
        <v>540</v>
      </c>
      <c r="L48" s="27">
        <f t="shared" si="22"/>
        <v>480</v>
      </c>
      <c r="M48" s="27">
        <v>0</v>
      </c>
      <c r="N48" s="27"/>
      <c r="O48" s="27"/>
      <c r="P48" s="27">
        <f t="shared" si="23"/>
        <v>1980</v>
      </c>
    </row>
    <row r="49" spans="1:16" ht="12.75">
      <c r="A49" s="83"/>
      <c r="B49" s="84"/>
      <c r="C49" s="29" t="s">
        <v>142</v>
      </c>
      <c r="D49" s="2">
        <v>11777755</v>
      </c>
      <c r="E49" s="80" t="s">
        <v>363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27"/>
      <c r="O49" s="27"/>
      <c r="P49" s="27">
        <f t="shared" si="23"/>
        <v>1980</v>
      </c>
    </row>
    <row r="50" spans="1:16" ht="12.75">
      <c r="A50" s="83"/>
      <c r="B50" s="84"/>
      <c r="C50" s="116" t="s">
        <v>37</v>
      </c>
      <c r="D50" s="6"/>
      <c r="E50" s="87"/>
      <c r="F50" s="30">
        <f>SUM(F43:F49)</f>
        <v>583</v>
      </c>
      <c r="G50" s="30">
        <f>SUM(G43:G49)</f>
        <v>583</v>
      </c>
      <c r="H50" s="30"/>
      <c r="I50" s="30"/>
      <c r="J50" s="31">
        <f aca="true" t="shared" si="24" ref="J50:P50">SUM(J43:J49)</f>
        <v>23320</v>
      </c>
      <c r="K50" s="31">
        <f t="shared" si="24"/>
        <v>13117.5</v>
      </c>
      <c r="L50" s="31">
        <f t="shared" si="24"/>
        <v>11660</v>
      </c>
      <c r="M50" s="31">
        <f t="shared" si="24"/>
        <v>1500</v>
      </c>
      <c r="N50" s="31">
        <f t="shared" si="24"/>
        <v>0</v>
      </c>
      <c r="O50" s="31">
        <f t="shared" si="24"/>
        <v>0</v>
      </c>
      <c r="P50" s="31">
        <f t="shared" si="24"/>
        <v>49597.5</v>
      </c>
    </row>
    <row r="51" spans="1:16" ht="12.75">
      <c r="A51" s="92"/>
      <c r="B51" s="93"/>
      <c r="C51" s="14"/>
      <c r="D51" s="10"/>
      <c r="E51" s="113"/>
      <c r="F51" s="47"/>
      <c r="G51" s="47"/>
      <c r="H51" s="47"/>
      <c r="I51" s="47"/>
      <c r="J51" s="48"/>
      <c r="K51" s="48"/>
      <c r="L51" s="48"/>
      <c r="M51" s="48"/>
      <c r="N51" s="48"/>
      <c r="O51" s="48"/>
      <c r="P51" s="49"/>
    </row>
    <row r="52" spans="1:16" ht="25.5">
      <c r="A52" s="94">
        <v>6</v>
      </c>
      <c r="B52" s="121" t="s">
        <v>153</v>
      </c>
      <c r="C52" s="16" t="s">
        <v>65</v>
      </c>
      <c r="D52" s="1">
        <v>27597939</v>
      </c>
      <c r="E52" s="80" t="s">
        <v>416</v>
      </c>
      <c r="F52" s="26">
        <v>93</v>
      </c>
      <c r="G52" s="26">
        <f aca="true" t="shared" si="25" ref="G52:G63">F52</f>
        <v>93</v>
      </c>
      <c r="H52" s="26">
        <v>40</v>
      </c>
      <c r="I52" s="26">
        <v>22.5</v>
      </c>
      <c r="J52" s="27">
        <f aca="true" t="shared" si="26" ref="J52:K63">F52*H52</f>
        <v>3720</v>
      </c>
      <c r="K52" s="27">
        <f t="shared" si="26"/>
        <v>2092.5</v>
      </c>
      <c r="L52" s="27">
        <f>G52*20</f>
        <v>1860</v>
      </c>
      <c r="M52" s="27">
        <f>J52*15%</f>
        <v>558</v>
      </c>
      <c r="N52" s="27"/>
      <c r="O52" s="27"/>
      <c r="P52" s="27">
        <f aca="true" t="shared" si="27" ref="P52:P63">J52+K52+L52+M52+N52-O52</f>
        <v>8230.5</v>
      </c>
    </row>
    <row r="53" spans="1:16" ht="12.75">
      <c r="A53" s="90"/>
      <c r="B53" s="91"/>
      <c r="C53" s="29" t="s">
        <v>66</v>
      </c>
      <c r="D53" s="2">
        <v>27597939</v>
      </c>
      <c r="E53" s="80" t="s">
        <v>415</v>
      </c>
      <c r="F53" s="26">
        <v>26</v>
      </c>
      <c r="G53" s="26">
        <f t="shared" si="25"/>
        <v>26</v>
      </c>
      <c r="H53" s="26">
        <v>40</v>
      </c>
      <c r="I53" s="26">
        <v>22.5</v>
      </c>
      <c r="J53" s="27">
        <f t="shared" si="26"/>
        <v>1040</v>
      </c>
      <c r="K53" s="27">
        <f t="shared" si="26"/>
        <v>585</v>
      </c>
      <c r="L53" s="27">
        <f>F53*20</f>
        <v>520</v>
      </c>
      <c r="M53" s="27">
        <v>0</v>
      </c>
      <c r="N53" s="27"/>
      <c r="O53" s="27"/>
      <c r="P53" s="27">
        <f t="shared" si="27"/>
        <v>2145</v>
      </c>
    </row>
    <row r="54" spans="1:16" ht="12.75">
      <c r="A54" s="83"/>
      <c r="B54" s="84"/>
      <c r="C54" s="29" t="s">
        <v>149</v>
      </c>
      <c r="D54" s="2">
        <v>20255769</v>
      </c>
      <c r="E54" s="80" t="s">
        <v>418</v>
      </c>
      <c r="F54" s="26">
        <v>58</v>
      </c>
      <c r="G54" s="26">
        <f t="shared" si="25"/>
        <v>58</v>
      </c>
      <c r="H54" s="26">
        <v>40</v>
      </c>
      <c r="I54" s="26">
        <v>22.5</v>
      </c>
      <c r="J54" s="27">
        <f t="shared" si="26"/>
        <v>2320</v>
      </c>
      <c r="K54" s="27">
        <f t="shared" si="26"/>
        <v>1305</v>
      </c>
      <c r="L54" s="27">
        <f>F54*20</f>
        <v>1160</v>
      </c>
      <c r="M54" s="27">
        <v>0</v>
      </c>
      <c r="N54" s="27"/>
      <c r="O54" s="27"/>
      <c r="P54" s="27">
        <f t="shared" si="27"/>
        <v>4785</v>
      </c>
    </row>
    <row r="55" spans="1:16" ht="12.75">
      <c r="A55" s="83"/>
      <c r="B55" s="84"/>
      <c r="C55" s="29" t="s">
        <v>67</v>
      </c>
      <c r="D55" s="2">
        <v>20149229</v>
      </c>
      <c r="E55" s="80" t="s">
        <v>390</v>
      </c>
      <c r="F55" s="26">
        <v>82</v>
      </c>
      <c r="G55" s="26">
        <f t="shared" si="25"/>
        <v>82</v>
      </c>
      <c r="H55" s="26">
        <v>40</v>
      </c>
      <c r="I55" s="26">
        <v>22.5</v>
      </c>
      <c r="J55" s="27">
        <f t="shared" si="26"/>
        <v>3280</v>
      </c>
      <c r="K55" s="27">
        <f t="shared" si="26"/>
        <v>1845</v>
      </c>
      <c r="L55" s="27">
        <f aca="true" t="shared" si="28" ref="L55:L63">G55*20</f>
        <v>1640</v>
      </c>
      <c r="M55" s="27">
        <v>0</v>
      </c>
      <c r="N55" s="27"/>
      <c r="O55" s="27"/>
      <c r="P55" s="27">
        <f t="shared" si="27"/>
        <v>6765</v>
      </c>
    </row>
    <row r="56" spans="1:16" ht="12.75">
      <c r="A56" s="83"/>
      <c r="B56" s="84"/>
      <c r="C56" s="29" t="s">
        <v>68</v>
      </c>
      <c r="D56" s="2">
        <v>20655714</v>
      </c>
      <c r="E56" s="80" t="s">
        <v>447</v>
      </c>
      <c r="F56" s="26">
        <v>65</v>
      </c>
      <c r="G56" s="26">
        <f t="shared" si="25"/>
        <v>65</v>
      </c>
      <c r="H56" s="26">
        <v>40</v>
      </c>
      <c r="I56" s="26">
        <v>22.5</v>
      </c>
      <c r="J56" s="27">
        <f t="shared" si="26"/>
        <v>2600</v>
      </c>
      <c r="K56" s="27">
        <f t="shared" si="26"/>
        <v>1462.5</v>
      </c>
      <c r="L56" s="27">
        <f t="shared" si="28"/>
        <v>1300</v>
      </c>
      <c r="M56" s="27">
        <v>0</v>
      </c>
      <c r="N56" s="27"/>
      <c r="O56" s="27"/>
      <c r="P56" s="27">
        <f t="shared" si="27"/>
        <v>5362.5</v>
      </c>
    </row>
    <row r="57" spans="1:16" ht="12.75">
      <c r="A57" s="83"/>
      <c r="B57" s="84"/>
      <c r="C57" s="29" t="s">
        <v>134</v>
      </c>
      <c r="D57" s="2">
        <v>27597939</v>
      </c>
      <c r="E57" s="219" t="s">
        <v>449</v>
      </c>
      <c r="F57" s="26">
        <v>0</v>
      </c>
      <c r="G57" s="26">
        <f t="shared" si="25"/>
        <v>0</v>
      </c>
      <c r="H57" s="26">
        <v>40</v>
      </c>
      <c r="I57" s="26">
        <v>22.5</v>
      </c>
      <c r="J57" s="27">
        <f t="shared" si="26"/>
        <v>0</v>
      </c>
      <c r="K57" s="27">
        <f t="shared" si="26"/>
        <v>0</v>
      </c>
      <c r="L57" s="27">
        <f t="shared" si="28"/>
        <v>0</v>
      </c>
      <c r="M57" s="27">
        <v>0</v>
      </c>
      <c r="N57" s="27"/>
      <c r="O57" s="27"/>
      <c r="P57" s="27">
        <f t="shared" si="27"/>
        <v>0</v>
      </c>
    </row>
    <row r="58" spans="1:16" ht="12.75">
      <c r="A58" s="83"/>
      <c r="B58" s="84"/>
      <c r="C58" s="29" t="s">
        <v>150</v>
      </c>
      <c r="D58" s="2">
        <v>38873983</v>
      </c>
      <c r="E58" s="80" t="s">
        <v>387</v>
      </c>
      <c r="F58" s="26">
        <v>34</v>
      </c>
      <c r="G58" s="26">
        <f t="shared" si="25"/>
        <v>34</v>
      </c>
      <c r="H58" s="26">
        <v>40</v>
      </c>
      <c r="I58" s="26">
        <v>22.5</v>
      </c>
      <c r="J58" s="27">
        <f t="shared" si="26"/>
        <v>1360</v>
      </c>
      <c r="K58" s="27">
        <f t="shared" si="26"/>
        <v>765</v>
      </c>
      <c r="L58" s="27">
        <f t="shared" si="28"/>
        <v>680</v>
      </c>
      <c r="M58" s="27">
        <v>0</v>
      </c>
      <c r="N58" s="27"/>
      <c r="O58" s="27"/>
      <c r="P58" s="27">
        <f t="shared" si="27"/>
        <v>2805</v>
      </c>
    </row>
    <row r="59" spans="1:16" ht="12.75">
      <c r="A59" s="83"/>
      <c r="B59" s="84"/>
      <c r="C59" s="29" t="s">
        <v>151</v>
      </c>
      <c r="D59" s="2">
        <v>25917336</v>
      </c>
      <c r="E59" s="80" t="s">
        <v>369</v>
      </c>
      <c r="F59" s="26">
        <v>58</v>
      </c>
      <c r="G59" s="26">
        <f t="shared" si="25"/>
        <v>58</v>
      </c>
      <c r="H59" s="26">
        <v>40</v>
      </c>
      <c r="I59" s="26">
        <v>22.5</v>
      </c>
      <c r="J59" s="27">
        <f t="shared" si="26"/>
        <v>2320</v>
      </c>
      <c r="K59" s="27">
        <f t="shared" si="26"/>
        <v>1305</v>
      </c>
      <c r="L59" s="27">
        <f t="shared" si="28"/>
        <v>1160</v>
      </c>
      <c r="M59" s="27">
        <v>0</v>
      </c>
      <c r="N59" s="27"/>
      <c r="O59" s="27"/>
      <c r="P59" s="27">
        <f t="shared" si="27"/>
        <v>4785</v>
      </c>
    </row>
    <row r="60" spans="1:16" ht="12.75">
      <c r="A60" s="83"/>
      <c r="B60" s="84"/>
      <c r="C60" s="29" t="s">
        <v>113</v>
      </c>
      <c r="D60" s="2">
        <v>20074924</v>
      </c>
      <c r="E60" s="80" t="s">
        <v>379</v>
      </c>
      <c r="F60" s="26">
        <v>68</v>
      </c>
      <c r="G60" s="26">
        <f t="shared" si="25"/>
        <v>68</v>
      </c>
      <c r="H60" s="26">
        <v>40</v>
      </c>
      <c r="I60" s="26">
        <v>22.5</v>
      </c>
      <c r="J60" s="27">
        <f t="shared" si="26"/>
        <v>2720</v>
      </c>
      <c r="K60" s="27">
        <f t="shared" si="26"/>
        <v>1530</v>
      </c>
      <c r="L60" s="27">
        <f t="shared" si="28"/>
        <v>1360</v>
      </c>
      <c r="M60" s="27">
        <v>0</v>
      </c>
      <c r="N60" s="27"/>
      <c r="O60" s="27"/>
      <c r="P60" s="27">
        <f t="shared" si="27"/>
        <v>5610</v>
      </c>
    </row>
    <row r="61" spans="1:16" ht="12.75">
      <c r="A61" s="83"/>
      <c r="B61" s="84"/>
      <c r="C61" s="29" t="s">
        <v>122</v>
      </c>
      <c r="D61" s="2">
        <v>25917336</v>
      </c>
      <c r="E61" s="80" t="s">
        <v>367</v>
      </c>
      <c r="F61" s="26">
        <v>41</v>
      </c>
      <c r="G61" s="26">
        <f t="shared" si="25"/>
        <v>41</v>
      </c>
      <c r="H61" s="26">
        <v>40</v>
      </c>
      <c r="I61" s="26">
        <v>22.5</v>
      </c>
      <c r="J61" s="27">
        <f t="shared" si="26"/>
        <v>1640</v>
      </c>
      <c r="K61" s="27">
        <f t="shared" si="26"/>
        <v>922.5</v>
      </c>
      <c r="L61" s="27">
        <f t="shared" si="28"/>
        <v>820</v>
      </c>
      <c r="M61" s="27">
        <v>0</v>
      </c>
      <c r="N61" s="27"/>
      <c r="O61" s="27"/>
      <c r="P61" s="27">
        <f t="shared" si="27"/>
        <v>3382.5</v>
      </c>
    </row>
    <row r="62" spans="1:16" ht="12.75">
      <c r="A62" s="83"/>
      <c r="B62" s="84"/>
      <c r="C62" s="29" t="s">
        <v>123</v>
      </c>
      <c r="D62" s="2">
        <v>25917336</v>
      </c>
      <c r="E62" s="80" t="s">
        <v>368</v>
      </c>
      <c r="F62" s="26">
        <v>58</v>
      </c>
      <c r="G62" s="26">
        <f t="shared" si="25"/>
        <v>58</v>
      </c>
      <c r="H62" s="26">
        <v>40</v>
      </c>
      <c r="I62" s="26">
        <v>22.5</v>
      </c>
      <c r="J62" s="27">
        <f t="shared" si="26"/>
        <v>2320</v>
      </c>
      <c r="K62" s="27">
        <f t="shared" si="26"/>
        <v>1305</v>
      </c>
      <c r="L62" s="27">
        <f t="shared" si="28"/>
        <v>1160</v>
      </c>
      <c r="M62" s="27">
        <v>0</v>
      </c>
      <c r="N62" s="27"/>
      <c r="O62" s="27"/>
      <c r="P62" s="27">
        <f t="shared" si="27"/>
        <v>4785</v>
      </c>
    </row>
    <row r="63" spans="1:16" ht="12.75">
      <c r="A63" s="83"/>
      <c r="B63" s="84"/>
      <c r="C63" s="29" t="s">
        <v>124</v>
      </c>
      <c r="D63" s="2">
        <v>25917336</v>
      </c>
      <c r="E63" s="219" t="s">
        <v>449</v>
      </c>
      <c r="F63" s="26">
        <v>0</v>
      </c>
      <c r="G63" s="26">
        <f t="shared" si="25"/>
        <v>0</v>
      </c>
      <c r="H63" s="26">
        <v>40</v>
      </c>
      <c r="I63" s="26">
        <v>22.5</v>
      </c>
      <c r="J63" s="27">
        <f t="shared" si="26"/>
        <v>0</v>
      </c>
      <c r="K63" s="27">
        <f t="shared" si="26"/>
        <v>0</v>
      </c>
      <c r="L63" s="27">
        <f t="shared" si="28"/>
        <v>0</v>
      </c>
      <c r="M63" s="27">
        <v>0</v>
      </c>
      <c r="N63" s="27"/>
      <c r="O63" s="27"/>
      <c r="P63" s="27">
        <f t="shared" si="27"/>
        <v>0</v>
      </c>
    </row>
    <row r="64" spans="1:16" ht="12.75">
      <c r="A64" s="83"/>
      <c r="B64" s="84"/>
      <c r="C64" s="117" t="s">
        <v>37</v>
      </c>
      <c r="D64" s="1"/>
      <c r="E64" s="110"/>
      <c r="F64" s="56">
        <f>SUM(F52:F63)</f>
        <v>583</v>
      </c>
      <c r="G64" s="56">
        <f>SUM(G52:G63)</f>
        <v>583</v>
      </c>
      <c r="H64" s="56"/>
      <c r="I64" s="56"/>
      <c r="J64" s="52">
        <f aca="true" t="shared" si="29" ref="J64:P64">SUM(J52:J63)</f>
        <v>23320</v>
      </c>
      <c r="K64" s="52">
        <f t="shared" si="29"/>
        <v>13117.5</v>
      </c>
      <c r="L64" s="52">
        <f t="shared" si="29"/>
        <v>11660</v>
      </c>
      <c r="M64" s="52">
        <f t="shared" si="29"/>
        <v>558</v>
      </c>
      <c r="N64" s="52">
        <f t="shared" si="29"/>
        <v>0</v>
      </c>
      <c r="O64" s="52">
        <f t="shared" si="29"/>
        <v>0</v>
      </c>
      <c r="P64" s="52">
        <f t="shared" si="29"/>
        <v>48655.5</v>
      </c>
    </row>
    <row r="65" spans="1:16" ht="12.75">
      <c r="A65" s="53"/>
      <c r="B65" s="54"/>
      <c r="C65" s="16"/>
      <c r="D65" s="1"/>
      <c r="E65" s="110"/>
      <c r="F65" s="56"/>
      <c r="G65" s="56"/>
      <c r="H65" s="56"/>
      <c r="I65" s="56"/>
      <c r="J65" s="52"/>
      <c r="K65" s="52"/>
      <c r="L65" s="52"/>
      <c r="M65" s="52"/>
      <c r="N65" s="52"/>
      <c r="O65" s="52"/>
      <c r="P65" s="52"/>
    </row>
    <row r="66" spans="1:16" ht="12.75">
      <c r="A66" s="45">
        <v>7</v>
      </c>
      <c r="B66" s="64" t="s">
        <v>69</v>
      </c>
      <c r="C66" s="16" t="s">
        <v>70</v>
      </c>
      <c r="D66" s="1">
        <v>36242617</v>
      </c>
      <c r="E66" s="80" t="s">
        <v>438</v>
      </c>
      <c r="F66" s="26">
        <v>96</v>
      </c>
      <c r="G66" s="26">
        <f aca="true" t="shared" si="30" ref="G66:G73">F66</f>
        <v>96</v>
      </c>
      <c r="H66" s="26">
        <v>40</v>
      </c>
      <c r="I66" s="26">
        <v>22.5</v>
      </c>
      <c r="J66" s="27">
        <f aca="true" t="shared" si="31" ref="J66:K71">F66*H66</f>
        <v>3840</v>
      </c>
      <c r="K66" s="27">
        <f t="shared" si="31"/>
        <v>2160</v>
      </c>
      <c r="L66" s="27">
        <f aca="true" t="shared" si="32" ref="L66:L71">G66*20</f>
        <v>1920</v>
      </c>
      <c r="M66" s="27">
        <f>J66*15%</f>
        <v>576</v>
      </c>
      <c r="N66" s="27"/>
      <c r="O66" s="27"/>
      <c r="P66" s="27">
        <f aca="true" t="shared" si="33" ref="P66:P73">J66+K66+L66+M66+N66-O66</f>
        <v>8496</v>
      </c>
    </row>
    <row r="67" spans="1:16" ht="12.75">
      <c r="A67" s="90"/>
      <c r="B67" s="91"/>
      <c r="C67" s="29" t="s">
        <v>71</v>
      </c>
      <c r="D67" s="2">
        <v>19890104</v>
      </c>
      <c r="E67" s="80" t="s">
        <v>444</v>
      </c>
      <c r="F67" s="26">
        <v>84</v>
      </c>
      <c r="G67" s="26">
        <f t="shared" si="30"/>
        <v>84</v>
      </c>
      <c r="H67" s="26">
        <v>40</v>
      </c>
      <c r="I67" s="26">
        <v>22.5</v>
      </c>
      <c r="J67" s="27">
        <f t="shared" si="31"/>
        <v>3360</v>
      </c>
      <c r="K67" s="27">
        <f t="shared" si="31"/>
        <v>1890</v>
      </c>
      <c r="L67" s="27">
        <f t="shared" si="32"/>
        <v>1680</v>
      </c>
      <c r="M67" s="27">
        <v>0</v>
      </c>
      <c r="N67" s="27"/>
      <c r="O67" s="27"/>
      <c r="P67" s="27">
        <f t="shared" si="33"/>
        <v>6930</v>
      </c>
    </row>
    <row r="68" spans="1:16" ht="12.75">
      <c r="A68" s="83"/>
      <c r="B68" s="84"/>
      <c r="C68" s="29" t="s">
        <v>73</v>
      </c>
      <c r="D68" s="2">
        <v>19890074</v>
      </c>
      <c r="E68" s="80" t="s">
        <v>370</v>
      </c>
      <c r="F68" s="26">
        <v>60</v>
      </c>
      <c r="G68" s="26">
        <f t="shared" si="30"/>
        <v>60</v>
      </c>
      <c r="H68" s="26">
        <v>40</v>
      </c>
      <c r="I68" s="26">
        <v>22.5</v>
      </c>
      <c r="J68" s="27">
        <f t="shared" si="31"/>
        <v>2400</v>
      </c>
      <c r="K68" s="27">
        <f t="shared" si="31"/>
        <v>1350</v>
      </c>
      <c r="L68" s="27">
        <f t="shared" si="32"/>
        <v>1200</v>
      </c>
      <c r="M68" s="27">
        <v>0</v>
      </c>
      <c r="N68" s="27"/>
      <c r="O68" s="27"/>
      <c r="P68" s="27">
        <f t="shared" si="33"/>
        <v>4950</v>
      </c>
    </row>
    <row r="69" spans="1:16" ht="12.75">
      <c r="A69" s="83"/>
      <c r="B69" s="84"/>
      <c r="C69" s="29" t="s">
        <v>75</v>
      </c>
      <c r="D69" s="2">
        <v>19359944</v>
      </c>
      <c r="E69" s="219" t="s">
        <v>449</v>
      </c>
      <c r="F69" s="26">
        <v>0</v>
      </c>
      <c r="G69" s="26">
        <f t="shared" si="30"/>
        <v>0</v>
      </c>
      <c r="H69" s="26">
        <v>40</v>
      </c>
      <c r="I69" s="26">
        <v>22.5</v>
      </c>
      <c r="J69" s="27">
        <f t="shared" si="31"/>
        <v>0</v>
      </c>
      <c r="K69" s="27">
        <f t="shared" si="31"/>
        <v>0</v>
      </c>
      <c r="L69" s="27">
        <f t="shared" si="32"/>
        <v>0</v>
      </c>
      <c r="M69" s="27">
        <v>0</v>
      </c>
      <c r="N69" s="27"/>
      <c r="O69" s="27"/>
      <c r="P69" s="27">
        <f t="shared" si="33"/>
        <v>0</v>
      </c>
    </row>
    <row r="70" spans="1:16" ht="12.75">
      <c r="A70" s="83"/>
      <c r="B70" s="84"/>
      <c r="C70" s="29" t="s">
        <v>76</v>
      </c>
      <c r="D70" s="2">
        <v>36576307</v>
      </c>
      <c r="E70" s="80" t="s">
        <v>386</v>
      </c>
      <c r="F70" s="26">
        <v>64</v>
      </c>
      <c r="G70" s="26">
        <f t="shared" si="30"/>
        <v>64</v>
      </c>
      <c r="H70" s="26">
        <v>40</v>
      </c>
      <c r="I70" s="26">
        <v>22.5</v>
      </c>
      <c r="J70" s="27">
        <f t="shared" si="31"/>
        <v>2560</v>
      </c>
      <c r="K70" s="27">
        <f t="shared" si="31"/>
        <v>1440</v>
      </c>
      <c r="L70" s="27">
        <f t="shared" si="32"/>
        <v>1280</v>
      </c>
      <c r="M70" s="27">
        <v>0</v>
      </c>
      <c r="N70" s="27"/>
      <c r="O70" s="27"/>
      <c r="P70" s="27">
        <f t="shared" si="33"/>
        <v>5280</v>
      </c>
    </row>
    <row r="71" spans="1:16" ht="12.75">
      <c r="A71" s="83"/>
      <c r="B71" s="84"/>
      <c r="C71" s="29" t="s">
        <v>77</v>
      </c>
      <c r="D71" s="2">
        <v>19759614</v>
      </c>
      <c r="E71" s="80" t="s">
        <v>377</v>
      </c>
      <c r="F71" s="26">
        <v>72</v>
      </c>
      <c r="G71" s="26">
        <f t="shared" si="30"/>
        <v>72</v>
      </c>
      <c r="H71" s="26">
        <v>40</v>
      </c>
      <c r="I71" s="26">
        <v>22.5</v>
      </c>
      <c r="J71" s="27">
        <f t="shared" si="31"/>
        <v>2880</v>
      </c>
      <c r="K71" s="27">
        <f t="shared" si="31"/>
        <v>1620</v>
      </c>
      <c r="L71" s="27">
        <f t="shared" si="32"/>
        <v>1440</v>
      </c>
      <c r="M71" s="27">
        <v>0</v>
      </c>
      <c r="N71" s="27"/>
      <c r="O71" s="27"/>
      <c r="P71" s="27">
        <f t="shared" si="33"/>
        <v>5940</v>
      </c>
    </row>
    <row r="72" spans="1:16" ht="12.75">
      <c r="A72" s="83"/>
      <c r="B72" s="84"/>
      <c r="C72" s="29" t="s">
        <v>258</v>
      </c>
      <c r="D72" s="2">
        <v>26928317</v>
      </c>
      <c r="E72" s="80" t="s">
        <v>376</v>
      </c>
      <c r="F72" s="26">
        <v>68</v>
      </c>
      <c r="G72" s="26">
        <f t="shared" si="30"/>
        <v>68</v>
      </c>
      <c r="H72" s="26">
        <v>40</v>
      </c>
      <c r="I72" s="26">
        <v>22.5</v>
      </c>
      <c r="J72" s="27">
        <f>F72*H72</f>
        <v>2720</v>
      </c>
      <c r="K72" s="27">
        <f>G72*I72</f>
        <v>1530</v>
      </c>
      <c r="L72" s="27">
        <f>G72*20</f>
        <v>1360</v>
      </c>
      <c r="M72" s="27">
        <v>0</v>
      </c>
      <c r="N72" s="27"/>
      <c r="O72" s="27"/>
      <c r="P72" s="27">
        <f t="shared" si="33"/>
        <v>5610</v>
      </c>
    </row>
    <row r="73" spans="1:16" ht="12.75">
      <c r="A73" s="83"/>
      <c r="B73" s="84"/>
      <c r="C73" s="29" t="s">
        <v>74</v>
      </c>
      <c r="D73" s="2">
        <v>33404234</v>
      </c>
      <c r="E73" s="80" t="s">
        <v>393</v>
      </c>
      <c r="F73" s="26">
        <v>24</v>
      </c>
      <c r="G73" s="26">
        <f t="shared" si="30"/>
        <v>24</v>
      </c>
      <c r="H73" s="26">
        <v>40</v>
      </c>
      <c r="I73" s="26">
        <v>22.5</v>
      </c>
      <c r="J73" s="27">
        <f>F73*H73</f>
        <v>960</v>
      </c>
      <c r="K73" s="27">
        <f>G73*I73</f>
        <v>540</v>
      </c>
      <c r="L73" s="27">
        <f>G73*20</f>
        <v>480</v>
      </c>
      <c r="M73" s="27">
        <v>0</v>
      </c>
      <c r="N73" s="27"/>
      <c r="O73" s="27"/>
      <c r="P73" s="27">
        <f t="shared" si="33"/>
        <v>1980</v>
      </c>
    </row>
    <row r="74" spans="1:16" ht="12.75">
      <c r="A74" s="83"/>
      <c r="B74" s="84"/>
      <c r="C74" s="117" t="s">
        <v>37</v>
      </c>
      <c r="D74" s="1"/>
      <c r="E74" s="110"/>
      <c r="F74" s="56">
        <f>SUM(F66:F73)</f>
        <v>468</v>
      </c>
      <c r="G74" s="56">
        <f>SUM(G66:G71)</f>
        <v>376</v>
      </c>
      <c r="H74" s="56"/>
      <c r="I74" s="56"/>
      <c r="J74" s="52">
        <f>SUM(J66:J73)</f>
        <v>18720</v>
      </c>
      <c r="K74" s="52">
        <f>SUM(K66:K73)</f>
        <v>10530</v>
      </c>
      <c r="L74" s="52">
        <f>SUM(L66:L73)</f>
        <v>9360</v>
      </c>
      <c r="M74" s="52">
        <f>SUM(M66:M71)</f>
        <v>576</v>
      </c>
      <c r="N74" s="52">
        <f>SUM(N66:N71)</f>
        <v>0</v>
      </c>
      <c r="O74" s="52">
        <f>SUM(O66:O71)</f>
        <v>0</v>
      </c>
      <c r="P74" s="52">
        <f>SUM(P66:P73)</f>
        <v>39186</v>
      </c>
    </row>
    <row r="75" spans="1:16" ht="12.75">
      <c r="A75" s="53"/>
      <c r="B75" s="54"/>
      <c r="C75" s="55"/>
      <c r="D75" s="1"/>
      <c r="E75" s="110"/>
      <c r="F75" s="56"/>
      <c r="G75" s="56"/>
      <c r="H75" s="56"/>
      <c r="I75" s="56"/>
      <c r="J75" s="52"/>
      <c r="K75" s="52"/>
      <c r="L75" s="52"/>
      <c r="M75" s="52"/>
      <c r="N75" s="52"/>
      <c r="O75" s="52"/>
      <c r="P75" s="52"/>
    </row>
    <row r="76" spans="1:16" ht="12.75">
      <c r="A76" s="45">
        <v>8</v>
      </c>
      <c r="B76" s="46" t="s">
        <v>78</v>
      </c>
      <c r="C76" s="16" t="s">
        <v>79</v>
      </c>
      <c r="D76" s="1">
        <v>11917220</v>
      </c>
      <c r="E76" s="80" t="s">
        <v>362</v>
      </c>
      <c r="F76" s="26">
        <v>88</v>
      </c>
      <c r="G76" s="26">
        <f aca="true" t="shared" si="34" ref="G76:G82">F76</f>
        <v>88</v>
      </c>
      <c r="H76" s="26">
        <v>40</v>
      </c>
      <c r="I76" s="26">
        <v>22.5</v>
      </c>
      <c r="J76" s="57">
        <f>F76*H76</f>
        <v>3520</v>
      </c>
      <c r="K76" s="26">
        <f>G76*I76</f>
        <v>1980</v>
      </c>
      <c r="L76" s="27">
        <f aca="true" t="shared" si="35" ref="L76:L82">G76*20</f>
        <v>1760</v>
      </c>
      <c r="M76" s="75">
        <f>J76*15%</f>
        <v>528</v>
      </c>
      <c r="N76" s="27"/>
      <c r="O76" s="27"/>
      <c r="P76" s="27">
        <f aca="true" t="shared" si="36" ref="P76:P82">J76+K76+L76+M76+N76-O76</f>
        <v>7788</v>
      </c>
    </row>
    <row r="77" spans="1:16" ht="12.75">
      <c r="A77" s="90"/>
      <c r="B77" s="91"/>
      <c r="C77" s="29" t="s">
        <v>80</v>
      </c>
      <c r="D77" s="2">
        <v>11917220</v>
      </c>
      <c r="E77" s="219" t="s">
        <v>449</v>
      </c>
      <c r="F77" s="26">
        <v>0</v>
      </c>
      <c r="G77" s="26">
        <f t="shared" si="34"/>
        <v>0</v>
      </c>
      <c r="H77" s="26">
        <v>40</v>
      </c>
      <c r="I77" s="26">
        <v>22.5</v>
      </c>
      <c r="J77" s="57">
        <f>F77*H77</f>
        <v>0</v>
      </c>
      <c r="K77" s="26">
        <f>G77*I77</f>
        <v>0</v>
      </c>
      <c r="L77" s="27">
        <f t="shared" si="35"/>
        <v>0</v>
      </c>
      <c r="M77" s="75">
        <v>0</v>
      </c>
      <c r="N77" s="27"/>
      <c r="O77" s="27"/>
      <c r="P77" s="27">
        <f t="shared" si="36"/>
        <v>0</v>
      </c>
    </row>
    <row r="78" spans="1:16" ht="12.75">
      <c r="A78" s="83"/>
      <c r="B78" s="84"/>
      <c r="C78" s="29" t="s">
        <v>81</v>
      </c>
      <c r="D78" s="2">
        <v>11917220</v>
      </c>
      <c r="E78" s="80" t="s">
        <v>361</v>
      </c>
      <c r="F78" s="26">
        <v>60</v>
      </c>
      <c r="G78" s="26">
        <f t="shared" si="34"/>
        <v>60</v>
      </c>
      <c r="H78" s="26">
        <v>40</v>
      </c>
      <c r="I78" s="26">
        <v>22.5</v>
      </c>
      <c r="J78" s="57">
        <f aca="true" t="shared" si="37" ref="J78:K82">F78*H78</f>
        <v>2400</v>
      </c>
      <c r="K78" s="26">
        <f t="shared" si="37"/>
        <v>1350</v>
      </c>
      <c r="L78" s="27">
        <f t="shared" si="35"/>
        <v>1200</v>
      </c>
      <c r="M78" s="27">
        <v>0</v>
      </c>
      <c r="N78" s="27"/>
      <c r="O78" s="27"/>
      <c r="P78" s="27">
        <f t="shared" si="36"/>
        <v>4950</v>
      </c>
    </row>
    <row r="79" spans="1:16" ht="12.75">
      <c r="A79" s="83"/>
      <c r="B79" s="84"/>
      <c r="C79" s="29" t="s">
        <v>82</v>
      </c>
      <c r="D79" s="2">
        <v>11917220</v>
      </c>
      <c r="E79" s="80" t="s">
        <v>360</v>
      </c>
      <c r="F79" s="26">
        <v>68</v>
      </c>
      <c r="G79" s="26">
        <f t="shared" si="34"/>
        <v>68</v>
      </c>
      <c r="H79" s="26">
        <v>40</v>
      </c>
      <c r="I79" s="26">
        <v>22.5</v>
      </c>
      <c r="J79" s="57">
        <f t="shared" si="37"/>
        <v>2720</v>
      </c>
      <c r="K79" s="26">
        <f t="shared" si="37"/>
        <v>1530</v>
      </c>
      <c r="L79" s="27">
        <f t="shared" si="35"/>
        <v>1360</v>
      </c>
      <c r="M79" s="27">
        <v>0</v>
      </c>
      <c r="N79" s="27"/>
      <c r="O79" s="27"/>
      <c r="P79" s="27">
        <f t="shared" si="36"/>
        <v>5610</v>
      </c>
    </row>
    <row r="80" spans="1:16" ht="12.75">
      <c r="A80" s="83"/>
      <c r="B80" s="84"/>
      <c r="C80" s="29" t="s">
        <v>127</v>
      </c>
      <c r="D80" s="2">
        <v>33277351</v>
      </c>
      <c r="E80" s="80" t="s">
        <v>374</v>
      </c>
      <c r="F80" s="26">
        <v>72</v>
      </c>
      <c r="G80" s="26">
        <f t="shared" si="34"/>
        <v>72</v>
      </c>
      <c r="H80" s="26">
        <v>40</v>
      </c>
      <c r="I80" s="26">
        <v>22.5</v>
      </c>
      <c r="J80" s="57">
        <f t="shared" si="37"/>
        <v>2880</v>
      </c>
      <c r="K80" s="26">
        <f t="shared" si="37"/>
        <v>1620</v>
      </c>
      <c r="L80" s="27">
        <f t="shared" si="35"/>
        <v>1440</v>
      </c>
      <c r="M80" s="27">
        <v>0</v>
      </c>
      <c r="N80" s="27"/>
      <c r="O80" s="27"/>
      <c r="P80" s="27">
        <f t="shared" si="36"/>
        <v>5940</v>
      </c>
    </row>
    <row r="81" spans="1:16" ht="12.75">
      <c r="A81" s="83"/>
      <c r="B81" s="84"/>
      <c r="C81" s="29" t="s">
        <v>83</v>
      </c>
      <c r="D81" s="2">
        <v>19915829</v>
      </c>
      <c r="E81" s="80" t="s">
        <v>450</v>
      </c>
      <c r="F81" s="26">
        <v>96</v>
      </c>
      <c r="G81" s="26">
        <f t="shared" si="34"/>
        <v>96</v>
      </c>
      <c r="H81" s="26">
        <v>40</v>
      </c>
      <c r="I81" s="26">
        <v>22.5</v>
      </c>
      <c r="J81" s="57">
        <f t="shared" si="37"/>
        <v>3840</v>
      </c>
      <c r="K81" s="26">
        <f t="shared" si="37"/>
        <v>2160</v>
      </c>
      <c r="L81" s="27">
        <f t="shared" si="35"/>
        <v>1920</v>
      </c>
      <c r="M81" s="27">
        <v>0</v>
      </c>
      <c r="N81" s="27"/>
      <c r="O81" s="27"/>
      <c r="P81" s="27">
        <f t="shared" si="36"/>
        <v>7920</v>
      </c>
    </row>
    <row r="82" spans="1:16" ht="12.75">
      <c r="A82" s="83"/>
      <c r="B82" s="84"/>
      <c r="C82" s="29" t="s">
        <v>84</v>
      </c>
      <c r="D82" s="2">
        <v>34226062</v>
      </c>
      <c r="E82" s="80" t="s">
        <v>406</v>
      </c>
      <c r="F82" s="26">
        <v>84</v>
      </c>
      <c r="G82" s="26">
        <f t="shared" si="34"/>
        <v>84</v>
      </c>
      <c r="H82" s="26">
        <v>40</v>
      </c>
      <c r="I82" s="26">
        <v>22.5</v>
      </c>
      <c r="J82" s="57">
        <f t="shared" si="37"/>
        <v>3360</v>
      </c>
      <c r="K82" s="26">
        <f t="shared" si="37"/>
        <v>1890</v>
      </c>
      <c r="L82" s="27">
        <f t="shared" si="35"/>
        <v>1680</v>
      </c>
      <c r="M82" s="27">
        <v>0</v>
      </c>
      <c r="N82" s="27"/>
      <c r="O82" s="27"/>
      <c r="P82" s="27">
        <f t="shared" si="36"/>
        <v>6930</v>
      </c>
    </row>
    <row r="83" spans="1:16" ht="12.75">
      <c r="A83" s="92"/>
      <c r="B83" s="93"/>
      <c r="C83" s="117" t="s">
        <v>37</v>
      </c>
      <c r="D83" s="1"/>
      <c r="E83" s="110"/>
      <c r="F83" s="56">
        <f>SUM(F76:F82)</f>
        <v>468</v>
      </c>
      <c r="G83" s="56">
        <f>SUM(G76:G82)</f>
        <v>468</v>
      </c>
      <c r="H83" s="56"/>
      <c r="I83" s="56"/>
      <c r="J83" s="52">
        <f aca="true" t="shared" si="38" ref="J83:P83">SUM(J76:J82)</f>
        <v>18720</v>
      </c>
      <c r="K83" s="52">
        <f t="shared" si="38"/>
        <v>10530</v>
      </c>
      <c r="L83" s="52">
        <f t="shared" si="38"/>
        <v>9360</v>
      </c>
      <c r="M83" s="52">
        <f t="shared" si="38"/>
        <v>528</v>
      </c>
      <c r="N83" s="52">
        <f t="shared" si="38"/>
        <v>0</v>
      </c>
      <c r="O83" s="52">
        <f t="shared" si="38"/>
        <v>0</v>
      </c>
      <c r="P83" s="52">
        <f t="shared" si="38"/>
        <v>39138</v>
      </c>
    </row>
    <row r="84" spans="1:16" s="88" customFormat="1" ht="12.75">
      <c r="A84" s="73"/>
      <c r="B84" s="73"/>
      <c r="C84" s="19"/>
      <c r="D84" s="18"/>
      <c r="E84" s="112"/>
      <c r="F84" s="67"/>
      <c r="G84" s="67"/>
      <c r="H84" s="67"/>
      <c r="I84" s="67"/>
      <c r="J84" s="68"/>
      <c r="K84" s="68"/>
      <c r="L84" s="68"/>
      <c r="M84" s="68"/>
      <c r="N84" s="68"/>
      <c r="O84" s="68"/>
      <c r="P84" s="68"/>
    </row>
    <row r="85" spans="1:16" ht="12.75">
      <c r="A85" s="23">
        <v>9</v>
      </c>
      <c r="B85" s="23" t="s">
        <v>85</v>
      </c>
      <c r="C85" s="16" t="s">
        <v>86</v>
      </c>
      <c r="D85" s="1">
        <v>28599261</v>
      </c>
      <c r="E85" s="80" t="s">
        <v>397</v>
      </c>
      <c r="F85" s="26">
        <v>167</v>
      </c>
      <c r="G85" s="26">
        <f aca="true" t="shared" si="39" ref="G85:G91">F85</f>
        <v>167</v>
      </c>
      <c r="H85" s="26">
        <v>40</v>
      </c>
      <c r="I85" s="26">
        <v>22.5</v>
      </c>
      <c r="J85" s="27">
        <f aca="true" t="shared" si="40" ref="J85:K91">F85*H85</f>
        <v>6680</v>
      </c>
      <c r="K85" s="27">
        <f t="shared" si="40"/>
        <v>3757.5</v>
      </c>
      <c r="L85" s="27">
        <f aca="true" t="shared" si="41" ref="L85:L91">G85*20</f>
        <v>3340</v>
      </c>
      <c r="M85" s="27">
        <f>J85*15%</f>
        <v>1002</v>
      </c>
      <c r="N85" s="27"/>
      <c r="O85" s="27"/>
      <c r="P85" s="27">
        <f aca="true" t="shared" si="42" ref="P85:P91">J85+K85+L85+M85+N85-O85</f>
        <v>14779.5</v>
      </c>
    </row>
    <row r="86" spans="1:16" ht="12.75">
      <c r="A86" s="90"/>
      <c r="B86" s="91"/>
      <c r="C86" s="29" t="s">
        <v>87</v>
      </c>
      <c r="D86" s="2">
        <v>19993010</v>
      </c>
      <c r="E86" s="80" t="s">
        <v>414</v>
      </c>
      <c r="F86" s="26">
        <v>17</v>
      </c>
      <c r="G86" s="26">
        <f t="shared" si="39"/>
        <v>17</v>
      </c>
      <c r="H86" s="26">
        <v>40</v>
      </c>
      <c r="I86" s="26">
        <v>22.5</v>
      </c>
      <c r="J86" s="27">
        <f t="shared" si="40"/>
        <v>680</v>
      </c>
      <c r="K86" s="27">
        <f>G86*I86</f>
        <v>382.5</v>
      </c>
      <c r="L86" s="27">
        <f t="shared" si="41"/>
        <v>340</v>
      </c>
      <c r="M86" s="27">
        <v>0</v>
      </c>
      <c r="N86" s="27"/>
      <c r="O86" s="27"/>
      <c r="P86" s="27">
        <f t="shared" si="42"/>
        <v>1402.5</v>
      </c>
    </row>
    <row r="87" spans="1:16" ht="12.75">
      <c r="A87" s="83"/>
      <c r="B87" s="84"/>
      <c r="C87" s="29" t="s">
        <v>89</v>
      </c>
      <c r="D87" s="2">
        <v>28599261</v>
      </c>
      <c r="E87" s="80" t="s">
        <v>396</v>
      </c>
      <c r="F87" s="26">
        <v>48</v>
      </c>
      <c r="G87" s="26">
        <f t="shared" si="39"/>
        <v>48</v>
      </c>
      <c r="H87" s="26">
        <v>40</v>
      </c>
      <c r="I87" s="26">
        <v>22.5</v>
      </c>
      <c r="J87" s="27">
        <f t="shared" si="40"/>
        <v>1920</v>
      </c>
      <c r="K87" s="27">
        <f t="shared" si="40"/>
        <v>1080</v>
      </c>
      <c r="L87" s="27">
        <f t="shared" si="41"/>
        <v>960</v>
      </c>
      <c r="M87" s="27">
        <v>0</v>
      </c>
      <c r="N87" s="27"/>
      <c r="O87" s="27"/>
      <c r="P87" s="27">
        <f t="shared" si="42"/>
        <v>3960</v>
      </c>
    </row>
    <row r="88" spans="1:16" ht="12.75">
      <c r="A88" s="83"/>
      <c r="B88" s="84"/>
      <c r="C88" s="29" t="s">
        <v>90</v>
      </c>
      <c r="D88" s="2">
        <v>28599261</v>
      </c>
      <c r="E88" s="219" t="s">
        <v>449</v>
      </c>
      <c r="F88" s="26">
        <v>0</v>
      </c>
      <c r="G88" s="26">
        <f t="shared" si="39"/>
        <v>0</v>
      </c>
      <c r="H88" s="26">
        <v>40</v>
      </c>
      <c r="I88" s="26">
        <v>22.5</v>
      </c>
      <c r="J88" s="27">
        <f t="shared" si="40"/>
        <v>0</v>
      </c>
      <c r="K88" s="27">
        <f t="shared" si="40"/>
        <v>0</v>
      </c>
      <c r="L88" s="27">
        <f t="shared" si="41"/>
        <v>0</v>
      </c>
      <c r="M88" s="27">
        <v>0</v>
      </c>
      <c r="N88" s="27"/>
      <c r="O88" s="27"/>
      <c r="P88" s="27">
        <f t="shared" si="42"/>
        <v>0</v>
      </c>
    </row>
    <row r="89" spans="1:16" ht="12.75">
      <c r="A89" s="83"/>
      <c r="B89" s="84"/>
      <c r="C89" s="29" t="s">
        <v>144</v>
      </c>
      <c r="D89" s="2">
        <v>28599261</v>
      </c>
      <c r="E89" s="80" t="s">
        <v>395</v>
      </c>
      <c r="F89" s="26">
        <v>17</v>
      </c>
      <c r="G89" s="26">
        <f t="shared" si="39"/>
        <v>17</v>
      </c>
      <c r="H89" s="26">
        <v>40</v>
      </c>
      <c r="I89" s="26">
        <v>22.5</v>
      </c>
      <c r="J89" s="27">
        <f t="shared" si="40"/>
        <v>680</v>
      </c>
      <c r="K89" s="27">
        <f t="shared" si="40"/>
        <v>382.5</v>
      </c>
      <c r="L89" s="27">
        <f t="shared" si="41"/>
        <v>340</v>
      </c>
      <c r="M89" s="27">
        <v>0</v>
      </c>
      <c r="N89" s="27"/>
      <c r="O89" s="27"/>
      <c r="P89" s="27">
        <f t="shared" si="42"/>
        <v>1402.5</v>
      </c>
    </row>
    <row r="90" spans="1:16" ht="12.75">
      <c r="A90" s="83"/>
      <c r="B90" s="84"/>
      <c r="C90" s="29" t="s">
        <v>128</v>
      </c>
      <c r="D90" s="2">
        <v>33510742</v>
      </c>
      <c r="E90" s="80" t="s">
        <v>382</v>
      </c>
      <c r="F90" s="26">
        <v>201</v>
      </c>
      <c r="G90" s="26">
        <f t="shared" si="39"/>
        <v>201</v>
      </c>
      <c r="H90" s="26">
        <v>40</v>
      </c>
      <c r="I90" s="26">
        <v>22.5</v>
      </c>
      <c r="J90" s="27">
        <f t="shared" si="40"/>
        <v>8040</v>
      </c>
      <c r="K90" s="27">
        <f t="shared" si="40"/>
        <v>4522.5</v>
      </c>
      <c r="L90" s="27">
        <f t="shared" si="41"/>
        <v>4020</v>
      </c>
      <c r="M90" s="27">
        <v>0</v>
      </c>
      <c r="N90" s="27"/>
      <c r="O90" s="27"/>
      <c r="P90" s="27">
        <f t="shared" si="42"/>
        <v>16582.5</v>
      </c>
    </row>
    <row r="91" spans="1:16" ht="12.75">
      <c r="A91" s="83"/>
      <c r="B91" s="84"/>
      <c r="C91" s="29" t="s">
        <v>88</v>
      </c>
      <c r="D91" s="2">
        <v>20014833</v>
      </c>
      <c r="E91" s="80" t="s">
        <v>381</v>
      </c>
      <c r="F91" s="26">
        <v>133</v>
      </c>
      <c r="G91" s="26">
        <f t="shared" si="39"/>
        <v>133</v>
      </c>
      <c r="H91" s="26">
        <v>40</v>
      </c>
      <c r="I91" s="26">
        <v>22.5</v>
      </c>
      <c r="J91" s="27">
        <f t="shared" si="40"/>
        <v>5320</v>
      </c>
      <c r="K91" s="27">
        <f t="shared" si="40"/>
        <v>2992.5</v>
      </c>
      <c r="L91" s="27">
        <f t="shared" si="41"/>
        <v>2660</v>
      </c>
      <c r="M91" s="27">
        <v>0</v>
      </c>
      <c r="N91" s="27"/>
      <c r="O91" s="27"/>
      <c r="P91" s="27">
        <f t="shared" si="42"/>
        <v>10972.5</v>
      </c>
    </row>
    <row r="92" spans="1:16" ht="12.75">
      <c r="A92" s="83"/>
      <c r="B92" s="84"/>
      <c r="C92" s="117" t="s">
        <v>37</v>
      </c>
      <c r="D92" s="1"/>
      <c r="E92" s="110"/>
      <c r="F92" s="56">
        <f>SUM(F85:F91)</f>
        <v>583</v>
      </c>
      <c r="G92" s="56">
        <f>SUM(G85:G91)</f>
        <v>583</v>
      </c>
      <c r="H92" s="56"/>
      <c r="I92" s="56"/>
      <c r="J92" s="52">
        <f>SUM(J85:J91)</f>
        <v>23320</v>
      </c>
      <c r="K92" s="52">
        <f>SUM(K85:K91)</f>
        <v>13117.5</v>
      </c>
      <c r="L92" s="52">
        <f>SUM(L85:L91)</f>
        <v>11660</v>
      </c>
      <c r="M92" s="52">
        <f>SUM(M85:M89)</f>
        <v>1002</v>
      </c>
      <c r="N92" s="52">
        <f>SUM(N85:N89)</f>
        <v>0</v>
      </c>
      <c r="O92" s="52">
        <f>SUM(O85:O89)</f>
        <v>0</v>
      </c>
      <c r="P92" s="52">
        <f>SUM(P85:P91)</f>
        <v>49099.5</v>
      </c>
    </row>
    <row r="93" spans="1:16" ht="12.75">
      <c r="A93" s="92"/>
      <c r="B93" s="93"/>
      <c r="C93" s="17"/>
      <c r="D93" s="4"/>
      <c r="E93" s="114"/>
      <c r="F93" s="58"/>
      <c r="G93" s="58"/>
      <c r="H93" s="58"/>
      <c r="I93" s="58"/>
      <c r="J93" s="59"/>
      <c r="K93" s="59"/>
      <c r="L93" s="59"/>
      <c r="M93" s="59"/>
      <c r="N93" s="59"/>
      <c r="O93" s="59"/>
      <c r="P93" s="59"/>
    </row>
    <row r="94" spans="1:16" ht="12.75">
      <c r="A94" s="22">
        <v>10</v>
      </c>
      <c r="B94" s="61" t="s">
        <v>92</v>
      </c>
      <c r="C94" s="16" t="s">
        <v>93</v>
      </c>
      <c r="D94" s="1">
        <v>26199560</v>
      </c>
      <c r="E94" s="80" t="s">
        <v>399</v>
      </c>
      <c r="F94" s="26">
        <v>150</v>
      </c>
      <c r="G94" s="26">
        <f aca="true" t="shared" si="43" ref="G94:G99">F94</f>
        <v>150</v>
      </c>
      <c r="H94" s="26">
        <v>40</v>
      </c>
      <c r="I94" s="26">
        <v>22.5</v>
      </c>
      <c r="J94" s="27">
        <f aca="true" t="shared" si="44" ref="J94:K99">F94*H94</f>
        <v>6000</v>
      </c>
      <c r="K94" s="27">
        <f t="shared" si="44"/>
        <v>3375</v>
      </c>
      <c r="L94" s="27">
        <f aca="true" t="shared" si="45" ref="L94:L99">G94*20</f>
        <v>3000</v>
      </c>
      <c r="M94" s="27">
        <f>J94*15%</f>
        <v>900</v>
      </c>
      <c r="N94" s="27"/>
      <c r="O94" s="27"/>
      <c r="P94" s="27">
        <f aca="true" t="shared" si="46" ref="P94:P99">J94+K94+L94+M94+N94-O94</f>
        <v>13275</v>
      </c>
    </row>
    <row r="95" spans="1:16" ht="12.75">
      <c r="A95" s="90"/>
      <c r="B95" s="91"/>
      <c r="C95" s="11" t="s">
        <v>94</v>
      </c>
      <c r="D95" s="2">
        <v>26199560</v>
      </c>
      <c r="E95" s="80" t="s">
        <v>398</v>
      </c>
      <c r="F95" s="26">
        <v>85</v>
      </c>
      <c r="G95" s="26">
        <f t="shared" si="43"/>
        <v>85</v>
      </c>
      <c r="H95" s="26">
        <v>40</v>
      </c>
      <c r="I95" s="26">
        <v>22.5</v>
      </c>
      <c r="J95" s="27">
        <f>F95*H95</f>
        <v>3400</v>
      </c>
      <c r="K95" s="27">
        <f>G95*I95</f>
        <v>1912.5</v>
      </c>
      <c r="L95" s="27">
        <f t="shared" si="45"/>
        <v>1700</v>
      </c>
      <c r="M95" s="27">
        <v>0</v>
      </c>
      <c r="N95" s="27"/>
      <c r="O95" s="27"/>
      <c r="P95" s="27">
        <f t="shared" si="46"/>
        <v>7012.5</v>
      </c>
    </row>
    <row r="96" spans="1:16" ht="12.75">
      <c r="A96" s="83"/>
      <c r="B96" s="84"/>
      <c r="C96" s="11" t="s">
        <v>95</v>
      </c>
      <c r="D96" s="2">
        <v>26199560</v>
      </c>
      <c r="E96" s="80" t="s">
        <v>446</v>
      </c>
      <c r="F96" s="26">
        <v>109</v>
      </c>
      <c r="G96" s="26">
        <f t="shared" si="43"/>
        <v>109</v>
      </c>
      <c r="H96" s="26">
        <v>40</v>
      </c>
      <c r="I96" s="26">
        <v>22.5</v>
      </c>
      <c r="J96" s="27">
        <f t="shared" si="44"/>
        <v>4360</v>
      </c>
      <c r="K96" s="27">
        <f t="shared" si="44"/>
        <v>2452.5</v>
      </c>
      <c r="L96" s="27">
        <f t="shared" si="45"/>
        <v>2180</v>
      </c>
      <c r="M96" s="27">
        <v>0</v>
      </c>
      <c r="N96" s="27"/>
      <c r="O96" s="27"/>
      <c r="P96" s="27">
        <f t="shared" si="46"/>
        <v>8992.5</v>
      </c>
    </row>
    <row r="97" spans="1:16" ht="12.75">
      <c r="A97" s="83"/>
      <c r="B97" s="84"/>
      <c r="C97" s="11" t="s">
        <v>96</v>
      </c>
      <c r="D97" s="2">
        <v>26199560</v>
      </c>
      <c r="E97" s="80" t="s">
        <v>437</v>
      </c>
      <c r="F97" s="26">
        <v>17</v>
      </c>
      <c r="G97" s="26">
        <f t="shared" si="43"/>
        <v>17</v>
      </c>
      <c r="H97" s="26">
        <v>40</v>
      </c>
      <c r="I97" s="26">
        <v>22.5</v>
      </c>
      <c r="J97" s="27">
        <f t="shared" si="44"/>
        <v>680</v>
      </c>
      <c r="K97" s="27">
        <f t="shared" si="44"/>
        <v>382.5</v>
      </c>
      <c r="L97" s="27">
        <f t="shared" si="45"/>
        <v>340</v>
      </c>
      <c r="M97" s="27">
        <v>0</v>
      </c>
      <c r="N97" s="27"/>
      <c r="O97" s="27"/>
      <c r="P97" s="27">
        <f t="shared" si="46"/>
        <v>1402.5</v>
      </c>
    </row>
    <row r="98" spans="1:16" ht="12.75">
      <c r="A98" s="83"/>
      <c r="B98" s="84"/>
      <c r="C98" s="11" t="s">
        <v>125</v>
      </c>
      <c r="D98" s="2">
        <v>20137437</v>
      </c>
      <c r="E98" s="80" t="s">
        <v>400</v>
      </c>
      <c r="F98" s="26">
        <v>99</v>
      </c>
      <c r="G98" s="26">
        <f t="shared" si="43"/>
        <v>99</v>
      </c>
      <c r="H98" s="26">
        <v>40</v>
      </c>
      <c r="I98" s="26">
        <v>22.5</v>
      </c>
      <c r="J98" s="27">
        <f t="shared" si="44"/>
        <v>3960</v>
      </c>
      <c r="K98" s="27">
        <f t="shared" si="44"/>
        <v>2227.5</v>
      </c>
      <c r="L98" s="27">
        <f t="shared" si="45"/>
        <v>1980</v>
      </c>
      <c r="M98" s="27">
        <v>0</v>
      </c>
      <c r="N98" s="27"/>
      <c r="O98" s="27"/>
      <c r="P98" s="27">
        <f t="shared" si="46"/>
        <v>8167.5</v>
      </c>
    </row>
    <row r="99" spans="1:16" ht="12.75">
      <c r="A99" s="83"/>
      <c r="B99" s="84"/>
      <c r="C99" s="11" t="s">
        <v>143</v>
      </c>
      <c r="D99" s="2">
        <v>19468208</v>
      </c>
      <c r="E99" s="219" t="s">
        <v>449</v>
      </c>
      <c r="F99" s="26">
        <v>0</v>
      </c>
      <c r="G99" s="26">
        <f t="shared" si="43"/>
        <v>0</v>
      </c>
      <c r="H99" s="26">
        <v>40</v>
      </c>
      <c r="I99" s="26">
        <v>22.5</v>
      </c>
      <c r="J99" s="27">
        <f t="shared" si="44"/>
        <v>0</v>
      </c>
      <c r="K99" s="27">
        <f t="shared" si="44"/>
        <v>0</v>
      </c>
      <c r="L99" s="27">
        <f t="shared" si="45"/>
        <v>0</v>
      </c>
      <c r="M99" s="27">
        <v>0</v>
      </c>
      <c r="N99" s="27"/>
      <c r="O99" s="27"/>
      <c r="P99" s="27">
        <f t="shared" si="46"/>
        <v>0</v>
      </c>
    </row>
    <row r="100" spans="1:16" ht="12.75">
      <c r="A100" s="83"/>
      <c r="B100" s="84"/>
      <c r="C100" s="11" t="s">
        <v>97</v>
      </c>
      <c r="D100" s="2">
        <v>20074770</v>
      </c>
      <c r="E100" s="80" t="s">
        <v>378</v>
      </c>
      <c r="F100" s="26">
        <v>123</v>
      </c>
      <c r="G100" s="26">
        <f>F100</f>
        <v>123</v>
      </c>
      <c r="H100" s="26">
        <v>40</v>
      </c>
      <c r="I100" s="26">
        <v>22.5</v>
      </c>
      <c r="J100" s="27">
        <f>F100*H100</f>
        <v>4920</v>
      </c>
      <c r="K100" s="27">
        <f>G100*I100</f>
        <v>2767.5</v>
      </c>
      <c r="L100" s="27">
        <f>G100*20</f>
        <v>2460</v>
      </c>
      <c r="M100" s="27">
        <v>0</v>
      </c>
      <c r="N100" s="27"/>
      <c r="O100" s="27"/>
      <c r="P100" s="27">
        <f>J100+K100+L100+M100+N100-O100</f>
        <v>10147.5</v>
      </c>
    </row>
    <row r="101" spans="1:16" ht="12.75">
      <c r="A101" s="83"/>
      <c r="B101" s="84"/>
      <c r="C101" s="56" t="s">
        <v>37</v>
      </c>
      <c r="D101" s="1"/>
      <c r="E101" s="110"/>
      <c r="F101" s="56">
        <f>SUM(F94:F100)</f>
        <v>583</v>
      </c>
      <c r="G101" s="56">
        <f>SUM(G94:G99)</f>
        <v>460</v>
      </c>
      <c r="H101" s="56"/>
      <c r="I101" s="56"/>
      <c r="J101" s="52">
        <f>SUM(J94:J100)</f>
        <v>23320</v>
      </c>
      <c r="K101" s="52">
        <f>SUM(K94:K100)</f>
        <v>13117.5</v>
      </c>
      <c r="L101" s="52">
        <f>SUM(L94:L100)</f>
        <v>11660</v>
      </c>
      <c r="M101" s="52">
        <f>SUM(M94:M99)</f>
        <v>900</v>
      </c>
      <c r="N101" s="52">
        <f>SUM(N94:N99)</f>
        <v>0</v>
      </c>
      <c r="O101" s="52">
        <f>SUM(O94:O99)</f>
        <v>0</v>
      </c>
      <c r="P101" s="52">
        <f>SUM(P94:P100)</f>
        <v>48997.5</v>
      </c>
    </row>
    <row r="102" spans="1:16" ht="12.75">
      <c r="A102" s="61"/>
      <c r="B102" s="62"/>
      <c r="C102" s="16"/>
      <c r="D102" s="1"/>
      <c r="E102" s="110"/>
      <c r="F102" s="106"/>
      <c r="G102" s="56"/>
      <c r="H102" s="56"/>
      <c r="I102" s="56"/>
      <c r="J102" s="52"/>
      <c r="K102" s="52"/>
      <c r="L102" s="52"/>
      <c r="M102" s="52"/>
      <c r="N102" s="52"/>
      <c r="O102" s="52"/>
      <c r="P102" s="52"/>
    </row>
    <row r="103" spans="1:16" ht="25.5">
      <c r="A103" s="20">
        <v>11</v>
      </c>
      <c r="B103" s="76" t="s">
        <v>145</v>
      </c>
      <c r="C103" s="123" t="s">
        <v>155</v>
      </c>
      <c r="D103" s="1">
        <v>27065559</v>
      </c>
      <c r="E103" s="80" t="s">
        <v>426</v>
      </c>
      <c r="F103" s="26">
        <v>85</v>
      </c>
      <c r="G103" s="26">
        <f aca="true" t="shared" si="47" ref="G103:G112">F103</f>
        <v>85</v>
      </c>
      <c r="H103" s="26">
        <v>40</v>
      </c>
      <c r="I103" s="26">
        <v>22.5</v>
      </c>
      <c r="J103" s="27">
        <f aca="true" t="shared" si="48" ref="J103:K112">F103*H103</f>
        <v>3400</v>
      </c>
      <c r="K103" s="27">
        <f t="shared" si="48"/>
        <v>1912.5</v>
      </c>
      <c r="L103" s="27">
        <f aca="true" t="shared" si="49" ref="L103:L112">G103*20</f>
        <v>1700</v>
      </c>
      <c r="M103" s="27">
        <f>J103*15%</f>
        <v>510</v>
      </c>
      <c r="N103" s="27"/>
      <c r="O103" s="27"/>
      <c r="P103" s="27">
        <f aca="true" t="shared" si="50" ref="P103:P112">J103+K103+L103+M103+N103-O103</f>
        <v>7522.5</v>
      </c>
    </row>
    <row r="104" spans="1:16" ht="12.75">
      <c r="A104" s="90"/>
      <c r="B104" s="91"/>
      <c r="C104" s="29" t="s">
        <v>98</v>
      </c>
      <c r="D104" s="2">
        <v>19915870</v>
      </c>
      <c r="E104" s="219" t="s">
        <v>449</v>
      </c>
      <c r="F104" s="26">
        <v>0</v>
      </c>
      <c r="G104" s="26">
        <f t="shared" si="47"/>
        <v>0</v>
      </c>
      <c r="H104" s="26">
        <v>40</v>
      </c>
      <c r="I104" s="26">
        <v>22.5</v>
      </c>
      <c r="J104" s="27">
        <f t="shared" si="48"/>
        <v>0</v>
      </c>
      <c r="K104" s="27">
        <f t="shared" si="48"/>
        <v>0</v>
      </c>
      <c r="L104" s="27">
        <f t="shared" si="49"/>
        <v>0</v>
      </c>
      <c r="M104" s="27">
        <v>0</v>
      </c>
      <c r="N104" s="27"/>
      <c r="O104" s="27"/>
      <c r="P104" s="27">
        <f t="shared" si="50"/>
        <v>0</v>
      </c>
    </row>
    <row r="105" spans="1:16" ht="12.75">
      <c r="A105" s="83"/>
      <c r="B105" s="84"/>
      <c r="C105" s="29" t="s">
        <v>99</v>
      </c>
      <c r="D105" s="2">
        <v>25917336</v>
      </c>
      <c r="E105" s="80" t="s">
        <v>366</v>
      </c>
      <c r="F105" s="26">
        <v>74</v>
      </c>
      <c r="G105" s="26">
        <f t="shared" si="47"/>
        <v>74</v>
      </c>
      <c r="H105" s="26">
        <v>40</v>
      </c>
      <c r="I105" s="26">
        <v>22.5</v>
      </c>
      <c r="J105" s="27">
        <f t="shared" si="48"/>
        <v>2960</v>
      </c>
      <c r="K105" s="27">
        <f t="shared" si="48"/>
        <v>1665</v>
      </c>
      <c r="L105" s="27">
        <f t="shared" si="49"/>
        <v>1480</v>
      </c>
      <c r="M105" s="27">
        <v>0</v>
      </c>
      <c r="N105" s="27"/>
      <c r="O105" s="27"/>
      <c r="P105" s="27">
        <f t="shared" si="50"/>
        <v>6105</v>
      </c>
    </row>
    <row r="106" spans="1:16" ht="12.75">
      <c r="A106" s="83"/>
      <c r="B106" s="84"/>
      <c r="C106" s="29" t="s">
        <v>100</v>
      </c>
      <c r="D106" s="2">
        <v>19890236</v>
      </c>
      <c r="E106" s="80" t="s">
        <v>407</v>
      </c>
      <c r="F106" s="26">
        <v>75</v>
      </c>
      <c r="G106" s="26">
        <f t="shared" si="47"/>
        <v>75</v>
      </c>
      <c r="H106" s="26">
        <v>40</v>
      </c>
      <c r="I106" s="26">
        <v>22.5</v>
      </c>
      <c r="J106" s="27">
        <f t="shared" si="48"/>
        <v>3000</v>
      </c>
      <c r="K106" s="27">
        <f t="shared" si="48"/>
        <v>1687.5</v>
      </c>
      <c r="L106" s="27">
        <f t="shared" si="49"/>
        <v>1500</v>
      </c>
      <c r="M106" s="27">
        <v>0</v>
      </c>
      <c r="N106" s="27"/>
      <c r="O106" s="27"/>
      <c r="P106" s="27">
        <f t="shared" si="50"/>
        <v>6187.5</v>
      </c>
    </row>
    <row r="107" spans="1:16" ht="12.75">
      <c r="A107" s="83"/>
      <c r="B107" s="84"/>
      <c r="C107" s="29" t="s">
        <v>101</v>
      </c>
      <c r="D107" s="2">
        <v>27065559</v>
      </c>
      <c r="E107" s="80" t="s">
        <v>427</v>
      </c>
      <c r="F107" s="26">
        <v>68</v>
      </c>
      <c r="G107" s="26">
        <f t="shared" si="47"/>
        <v>68</v>
      </c>
      <c r="H107" s="26">
        <v>40</v>
      </c>
      <c r="I107" s="26">
        <v>22.5</v>
      </c>
      <c r="J107" s="27">
        <f t="shared" si="48"/>
        <v>2720</v>
      </c>
      <c r="K107" s="27">
        <f t="shared" si="48"/>
        <v>1530</v>
      </c>
      <c r="L107" s="27">
        <f t="shared" si="49"/>
        <v>1360</v>
      </c>
      <c r="M107" s="27">
        <v>0</v>
      </c>
      <c r="N107" s="27"/>
      <c r="O107" s="27"/>
      <c r="P107" s="27">
        <f t="shared" si="50"/>
        <v>5610</v>
      </c>
    </row>
    <row r="108" spans="1:16" ht="12.75">
      <c r="A108" s="83"/>
      <c r="B108" s="84"/>
      <c r="C108" s="29" t="s">
        <v>61</v>
      </c>
      <c r="D108" s="2">
        <v>26928317</v>
      </c>
      <c r="E108" s="80" t="s">
        <v>388</v>
      </c>
      <c r="F108" s="26">
        <v>83</v>
      </c>
      <c r="G108" s="26">
        <f t="shared" si="47"/>
        <v>83</v>
      </c>
      <c r="H108" s="26">
        <v>40</v>
      </c>
      <c r="I108" s="26">
        <v>22.5</v>
      </c>
      <c r="J108" s="27">
        <f t="shared" si="48"/>
        <v>3320</v>
      </c>
      <c r="K108" s="27">
        <f t="shared" si="48"/>
        <v>1867.5</v>
      </c>
      <c r="L108" s="27">
        <f t="shared" si="49"/>
        <v>1660</v>
      </c>
      <c r="M108" s="27">
        <v>0</v>
      </c>
      <c r="N108" s="27"/>
      <c r="O108" s="27"/>
      <c r="P108" s="27">
        <f t="shared" si="50"/>
        <v>6847.5</v>
      </c>
    </row>
    <row r="109" spans="1:16" ht="12.75">
      <c r="A109" s="83"/>
      <c r="B109" s="84"/>
      <c r="C109" s="29" t="s">
        <v>62</v>
      </c>
      <c r="D109" s="2">
        <v>26928317</v>
      </c>
      <c r="E109" s="80" t="s">
        <v>389</v>
      </c>
      <c r="F109" s="26">
        <v>48</v>
      </c>
      <c r="G109" s="26">
        <f t="shared" si="47"/>
        <v>48</v>
      </c>
      <c r="H109" s="26">
        <v>40</v>
      </c>
      <c r="I109" s="26">
        <v>22.5</v>
      </c>
      <c r="J109" s="27">
        <f t="shared" si="48"/>
        <v>1920</v>
      </c>
      <c r="K109" s="27">
        <f t="shared" si="48"/>
        <v>1080</v>
      </c>
      <c r="L109" s="27">
        <f t="shared" si="49"/>
        <v>960</v>
      </c>
      <c r="M109" s="27">
        <v>0</v>
      </c>
      <c r="N109" s="27"/>
      <c r="O109" s="27"/>
      <c r="P109" s="27">
        <f t="shared" si="50"/>
        <v>3960</v>
      </c>
    </row>
    <row r="110" spans="1:16" ht="12.75">
      <c r="A110" s="83"/>
      <c r="B110" s="84"/>
      <c r="C110" s="29" t="s">
        <v>152</v>
      </c>
      <c r="D110" s="2">
        <v>19992945</v>
      </c>
      <c r="E110" s="80" t="s">
        <v>411</v>
      </c>
      <c r="F110" s="26">
        <v>92</v>
      </c>
      <c r="G110" s="26">
        <f t="shared" si="47"/>
        <v>92</v>
      </c>
      <c r="H110" s="26">
        <v>40</v>
      </c>
      <c r="I110" s="26">
        <v>22.5</v>
      </c>
      <c r="J110" s="27">
        <f t="shared" si="48"/>
        <v>3680</v>
      </c>
      <c r="K110" s="27">
        <f t="shared" si="48"/>
        <v>2070</v>
      </c>
      <c r="L110" s="27">
        <f t="shared" si="49"/>
        <v>1840</v>
      </c>
      <c r="M110" s="27">
        <v>0</v>
      </c>
      <c r="N110" s="27"/>
      <c r="O110" s="27"/>
      <c r="P110" s="27">
        <f t="shared" si="50"/>
        <v>7590</v>
      </c>
    </row>
    <row r="111" spans="1:16" ht="12.75">
      <c r="A111" s="83"/>
      <c r="B111" s="84"/>
      <c r="C111" s="29" t="s">
        <v>63</v>
      </c>
      <c r="D111" s="2">
        <v>26928317</v>
      </c>
      <c r="E111" s="219" t="s">
        <v>449</v>
      </c>
      <c r="F111" s="26">
        <v>0</v>
      </c>
      <c r="G111" s="26">
        <f t="shared" si="47"/>
        <v>0</v>
      </c>
      <c r="H111" s="26">
        <v>40</v>
      </c>
      <c r="I111" s="26">
        <v>22.5</v>
      </c>
      <c r="J111" s="27">
        <f t="shared" si="48"/>
        <v>0</v>
      </c>
      <c r="K111" s="27">
        <f t="shared" si="48"/>
        <v>0</v>
      </c>
      <c r="L111" s="27">
        <f t="shared" si="49"/>
        <v>0</v>
      </c>
      <c r="M111" s="27">
        <v>0</v>
      </c>
      <c r="N111" s="27"/>
      <c r="O111" s="27"/>
      <c r="P111" s="27">
        <f t="shared" si="50"/>
        <v>0</v>
      </c>
    </row>
    <row r="112" spans="1:16" ht="12.75">
      <c r="A112" s="83"/>
      <c r="B112" s="84"/>
      <c r="C112" s="29" t="s">
        <v>64</v>
      </c>
      <c r="D112" s="2">
        <v>19986315</v>
      </c>
      <c r="E112" s="80" t="s">
        <v>403</v>
      </c>
      <c r="F112" s="26">
        <v>58</v>
      </c>
      <c r="G112" s="26">
        <f t="shared" si="47"/>
        <v>58</v>
      </c>
      <c r="H112" s="26">
        <v>40</v>
      </c>
      <c r="I112" s="26">
        <v>22.5</v>
      </c>
      <c r="J112" s="27">
        <f t="shared" si="48"/>
        <v>2320</v>
      </c>
      <c r="K112" s="27">
        <f t="shared" si="48"/>
        <v>1305</v>
      </c>
      <c r="L112" s="27">
        <f t="shared" si="49"/>
        <v>1160</v>
      </c>
      <c r="M112" s="27">
        <v>0</v>
      </c>
      <c r="N112" s="27"/>
      <c r="O112" s="27"/>
      <c r="P112" s="27">
        <f t="shared" si="50"/>
        <v>4785</v>
      </c>
    </row>
    <row r="113" spans="1:16" ht="12.75">
      <c r="A113" s="83"/>
      <c r="B113" s="84"/>
      <c r="C113" s="117" t="s">
        <v>37</v>
      </c>
      <c r="D113" s="1"/>
      <c r="E113" s="110"/>
      <c r="F113" s="56">
        <f>SUM(F103:F112)</f>
        <v>583</v>
      </c>
      <c r="G113" s="56">
        <f>SUM(G103:G112)</f>
        <v>583</v>
      </c>
      <c r="H113" s="56"/>
      <c r="I113" s="56"/>
      <c r="J113" s="52">
        <f aca="true" t="shared" si="51" ref="J113:P113">SUM(J103:J112)</f>
        <v>23320</v>
      </c>
      <c r="K113" s="52">
        <f t="shared" si="51"/>
        <v>13117.5</v>
      </c>
      <c r="L113" s="52">
        <f t="shared" si="51"/>
        <v>11660</v>
      </c>
      <c r="M113" s="52">
        <f t="shared" si="51"/>
        <v>510</v>
      </c>
      <c r="N113" s="52">
        <f t="shared" si="51"/>
        <v>0</v>
      </c>
      <c r="O113" s="52">
        <f t="shared" si="51"/>
        <v>0</v>
      </c>
      <c r="P113" s="52">
        <f t="shared" si="51"/>
        <v>48607.5</v>
      </c>
    </row>
    <row r="114" spans="1:16" ht="12.75">
      <c r="A114" s="61"/>
      <c r="B114" s="62"/>
      <c r="C114" s="55"/>
      <c r="D114" s="1"/>
      <c r="E114" s="110"/>
      <c r="F114" s="106"/>
      <c r="G114" s="56"/>
      <c r="H114" s="56"/>
      <c r="I114" s="56"/>
      <c r="J114" s="52"/>
      <c r="K114" s="52"/>
      <c r="L114" s="52"/>
      <c r="M114" s="52"/>
      <c r="N114" s="52"/>
      <c r="O114" s="52"/>
      <c r="P114" s="52"/>
    </row>
    <row r="115" spans="1:16" ht="25.5">
      <c r="A115" s="21">
        <v>12</v>
      </c>
      <c r="B115" s="60" t="s">
        <v>102</v>
      </c>
      <c r="C115" s="123" t="s">
        <v>154</v>
      </c>
      <c r="D115" s="1">
        <v>33046098</v>
      </c>
      <c r="E115" s="80" t="s">
        <v>373</v>
      </c>
      <c r="F115" s="26">
        <v>84</v>
      </c>
      <c r="G115" s="26">
        <f aca="true" t="shared" si="52" ref="G115:G122">F115</f>
        <v>84</v>
      </c>
      <c r="H115" s="26">
        <v>40</v>
      </c>
      <c r="I115" s="26">
        <v>22.5</v>
      </c>
      <c r="J115" s="27">
        <f aca="true" t="shared" si="53" ref="J115:K122">F115*H115</f>
        <v>3360</v>
      </c>
      <c r="K115" s="27">
        <f t="shared" si="53"/>
        <v>1890</v>
      </c>
      <c r="L115" s="27">
        <f aca="true" t="shared" si="54" ref="L115:L122">G115*20</f>
        <v>1680</v>
      </c>
      <c r="M115" s="27">
        <f>J115*15%</f>
        <v>504</v>
      </c>
      <c r="N115" s="27"/>
      <c r="O115" s="27"/>
      <c r="P115" s="27">
        <f aca="true" t="shared" si="55" ref="P115:P122">J115+K115+L115+M115+N115-O115</f>
        <v>7434</v>
      </c>
    </row>
    <row r="116" spans="1:16" ht="12.75">
      <c r="A116" s="83"/>
      <c r="B116" s="84"/>
      <c r="C116" s="29" t="s">
        <v>104</v>
      </c>
      <c r="D116" s="2">
        <v>20750988</v>
      </c>
      <c r="E116" s="80" t="s">
        <v>359</v>
      </c>
      <c r="F116" s="26">
        <v>84</v>
      </c>
      <c r="G116" s="26">
        <f>F116</f>
        <v>84</v>
      </c>
      <c r="H116" s="26">
        <v>40</v>
      </c>
      <c r="I116" s="26">
        <v>22.5</v>
      </c>
      <c r="J116" s="27">
        <f t="shared" si="53"/>
        <v>3360</v>
      </c>
      <c r="K116" s="27">
        <f t="shared" si="53"/>
        <v>1890</v>
      </c>
      <c r="L116" s="27">
        <f>G116*20</f>
        <v>1680</v>
      </c>
      <c r="M116" s="27">
        <v>0</v>
      </c>
      <c r="N116" s="27"/>
      <c r="O116" s="27"/>
      <c r="P116" s="27">
        <f>J116+K116+L116+M116+N116-O116</f>
        <v>6930</v>
      </c>
    </row>
    <row r="117" spans="1:16" ht="12.75">
      <c r="A117" s="83"/>
      <c r="B117" s="84"/>
      <c r="C117" s="29" t="s">
        <v>106</v>
      </c>
      <c r="D117" s="2">
        <v>33046098</v>
      </c>
      <c r="E117" s="80" t="s">
        <v>371</v>
      </c>
      <c r="F117" s="26">
        <v>80</v>
      </c>
      <c r="G117" s="26">
        <f>F117</f>
        <v>80</v>
      </c>
      <c r="H117" s="26">
        <v>40</v>
      </c>
      <c r="I117" s="26">
        <v>22.5</v>
      </c>
      <c r="J117" s="27">
        <f t="shared" si="53"/>
        <v>3200</v>
      </c>
      <c r="K117" s="27">
        <f t="shared" si="53"/>
        <v>1800</v>
      </c>
      <c r="L117" s="27">
        <f>G117*20</f>
        <v>1600</v>
      </c>
      <c r="M117" s="27">
        <v>0</v>
      </c>
      <c r="N117" s="27"/>
      <c r="O117" s="27"/>
      <c r="P117" s="27">
        <f>J117+K117+L117+M117+N117-O117</f>
        <v>6600</v>
      </c>
    </row>
    <row r="118" spans="1:16" ht="12.75">
      <c r="A118" s="83"/>
      <c r="B118" s="84"/>
      <c r="C118" s="29" t="s">
        <v>107</v>
      </c>
      <c r="D118" s="2">
        <v>20245480</v>
      </c>
      <c r="E118" s="80" t="s">
        <v>380</v>
      </c>
      <c r="F118" s="26">
        <v>60</v>
      </c>
      <c r="G118" s="26">
        <f>F118</f>
        <v>60</v>
      </c>
      <c r="H118" s="26">
        <v>40</v>
      </c>
      <c r="I118" s="26">
        <v>22.5</v>
      </c>
      <c r="J118" s="27">
        <f t="shared" si="53"/>
        <v>2400</v>
      </c>
      <c r="K118" s="27">
        <f t="shared" si="53"/>
        <v>1350</v>
      </c>
      <c r="L118" s="27">
        <f>G118*20</f>
        <v>1200</v>
      </c>
      <c r="M118" s="27">
        <v>0</v>
      </c>
      <c r="N118" s="27"/>
      <c r="O118" s="27"/>
      <c r="P118" s="27">
        <f>J118+K118+L118+M118+N118-O118</f>
        <v>4950</v>
      </c>
    </row>
    <row r="119" spans="1:16" ht="12.75">
      <c r="A119" s="63"/>
      <c r="B119" s="28"/>
      <c r="C119" s="29" t="s">
        <v>40</v>
      </c>
      <c r="D119" s="2">
        <v>27018310</v>
      </c>
      <c r="E119" s="80" t="s">
        <v>417</v>
      </c>
      <c r="F119" s="26">
        <v>64</v>
      </c>
      <c r="G119" s="26">
        <f>F119</f>
        <v>64</v>
      </c>
      <c r="H119" s="26">
        <v>40</v>
      </c>
      <c r="I119" s="26">
        <v>22.5</v>
      </c>
      <c r="J119" s="27">
        <f t="shared" si="53"/>
        <v>2560</v>
      </c>
      <c r="K119" s="27">
        <f t="shared" si="53"/>
        <v>1440</v>
      </c>
      <c r="L119" s="27">
        <f>G119*20</f>
        <v>1280</v>
      </c>
      <c r="M119" s="27">
        <v>0</v>
      </c>
      <c r="N119" s="27"/>
      <c r="O119" s="27"/>
      <c r="P119" s="27">
        <f>J119+K119+L119+M119+N119-O119</f>
        <v>5280</v>
      </c>
    </row>
    <row r="120" spans="1:16" ht="12.75">
      <c r="A120" s="83"/>
      <c r="B120" s="84"/>
      <c r="C120" s="29" t="s">
        <v>103</v>
      </c>
      <c r="D120" s="2">
        <v>19760295</v>
      </c>
      <c r="E120" s="80" t="s">
        <v>428</v>
      </c>
      <c r="F120" s="26">
        <v>12</v>
      </c>
      <c r="G120" s="26">
        <f t="shared" si="52"/>
        <v>12</v>
      </c>
      <c r="H120" s="26">
        <v>40</v>
      </c>
      <c r="I120" s="26">
        <v>22.5</v>
      </c>
      <c r="J120" s="27">
        <f t="shared" si="53"/>
        <v>480</v>
      </c>
      <c r="K120" s="27">
        <f t="shared" si="53"/>
        <v>270</v>
      </c>
      <c r="L120" s="27">
        <f t="shared" si="54"/>
        <v>240</v>
      </c>
      <c r="M120" s="27">
        <v>0</v>
      </c>
      <c r="N120" s="27"/>
      <c r="O120" s="27"/>
      <c r="P120" s="27">
        <f t="shared" si="55"/>
        <v>990</v>
      </c>
    </row>
    <row r="121" spans="1:16" ht="12.75">
      <c r="A121" s="83"/>
      <c r="B121" s="84"/>
      <c r="C121" s="29" t="s">
        <v>105</v>
      </c>
      <c r="D121" s="2">
        <v>32163456</v>
      </c>
      <c r="E121" s="80" t="s">
        <v>392</v>
      </c>
      <c r="F121" s="26">
        <v>36</v>
      </c>
      <c r="G121" s="26">
        <f t="shared" si="52"/>
        <v>36</v>
      </c>
      <c r="H121" s="26">
        <v>40</v>
      </c>
      <c r="I121" s="26">
        <v>22.5</v>
      </c>
      <c r="J121" s="27">
        <f t="shared" si="53"/>
        <v>1440</v>
      </c>
      <c r="K121" s="27">
        <f t="shared" si="53"/>
        <v>810</v>
      </c>
      <c r="L121" s="27">
        <f t="shared" si="54"/>
        <v>720</v>
      </c>
      <c r="M121" s="27">
        <v>0</v>
      </c>
      <c r="N121" s="27"/>
      <c r="O121" s="27"/>
      <c r="P121" s="27">
        <f t="shared" si="55"/>
        <v>2970</v>
      </c>
    </row>
    <row r="122" spans="1:16" ht="12.75">
      <c r="A122" s="83"/>
      <c r="B122" s="84"/>
      <c r="C122" s="29" t="s">
        <v>259</v>
      </c>
      <c r="D122" s="2">
        <v>33046098</v>
      </c>
      <c r="E122" s="80" t="s">
        <v>372</v>
      </c>
      <c r="F122" s="26">
        <v>48</v>
      </c>
      <c r="G122" s="26">
        <f t="shared" si="52"/>
        <v>48</v>
      </c>
      <c r="H122" s="26">
        <v>40</v>
      </c>
      <c r="I122" s="26">
        <v>22.5</v>
      </c>
      <c r="J122" s="27">
        <f t="shared" si="53"/>
        <v>1920</v>
      </c>
      <c r="K122" s="27">
        <f t="shared" si="53"/>
        <v>1080</v>
      </c>
      <c r="L122" s="27">
        <f t="shared" si="54"/>
        <v>960</v>
      </c>
      <c r="M122" s="27">
        <v>0</v>
      </c>
      <c r="N122" s="27"/>
      <c r="O122" s="27"/>
      <c r="P122" s="27">
        <f t="shared" si="55"/>
        <v>3960</v>
      </c>
    </row>
    <row r="123" spans="1:16" ht="12.75">
      <c r="A123" s="92"/>
      <c r="B123" s="93"/>
      <c r="C123" s="117" t="s">
        <v>37</v>
      </c>
      <c r="D123" s="1"/>
      <c r="E123" s="110"/>
      <c r="F123" s="56">
        <f>SUM(F115:F122)</f>
        <v>468</v>
      </c>
      <c r="G123" s="56">
        <f>SUM(G115:G122)</f>
        <v>468</v>
      </c>
      <c r="H123" s="56"/>
      <c r="I123" s="56"/>
      <c r="J123" s="52">
        <f>SUM(J115:J122)</f>
        <v>18720</v>
      </c>
      <c r="K123" s="52">
        <f>SUM(K115:K122)</f>
        <v>10530</v>
      </c>
      <c r="L123" s="52">
        <f>SUM(L115:L122)</f>
        <v>9360</v>
      </c>
      <c r="M123" s="52">
        <f>SUM(M115:M121)</f>
        <v>504</v>
      </c>
      <c r="N123" s="52">
        <f>SUM(N115:N121)</f>
        <v>0</v>
      </c>
      <c r="O123" s="52">
        <f>SUM(O115:O121)</f>
        <v>0</v>
      </c>
      <c r="P123" s="52">
        <f>SUM(P115:P122)</f>
        <v>39114</v>
      </c>
    </row>
    <row r="124" spans="1:16" s="99" customFormat="1" ht="12.75">
      <c r="A124" s="15"/>
      <c r="B124" s="15"/>
      <c r="C124" s="15"/>
      <c r="D124" s="7"/>
      <c r="E124" s="119"/>
      <c r="F124" s="50"/>
      <c r="G124" s="50"/>
      <c r="H124" s="50"/>
      <c r="I124" s="50"/>
      <c r="J124" s="51"/>
      <c r="K124" s="51"/>
      <c r="L124" s="51"/>
      <c r="M124" s="51"/>
      <c r="N124" s="51"/>
      <c r="O124" s="51"/>
      <c r="P124" s="51"/>
    </row>
    <row r="125" spans="1:16" ht="12.75">
      <c r="A125" s="22">
        <v>13</v>
      </c>
      <c r="B125" s="61" t="s">
        <v>108</v>
      </c>
      <c r="C125" s="39" t="s">
        <v>109</v>
      </c>
      <c r="D125" s="5">
        <v>25459140</v>
      </c>
      <c r="E125" s="118" t="s">
        <v>441</v>
      </c>
      <c r="F125" s="40">
        <v>185</v>
      </c>
      <c r="G125" s="40">
        <f aca="true" t="shared" si="56" ref="G125:G131">F125</f>
        <v>185</v>
      </c>
      <c r="H125" s="40">
        <v>40</v>
      </c>
      <c r="I125" s="40">
        <v>22.5</v>
      </c>
      <c r="J125" s="41">
        <f aca="true" t="shared" si="57" ref="J125:K130">F125*H125</f>
        <v>7400</v>
      </c>
      <c r="K125" s="41">
        <f t="shared" si="57"/>
        <v>4162.5</v>
      </c>
      <c r="L125" s="41">
        <f aca="true" t="shared" si="58" ref="L125:L131">G125*20</f>
        <v>3700</v>
      </c>
      <c r="M125" s="41">
        <f>J125*15%</f>
        <v>1110</v>
      </c>
      <c r="N125" s="41"/>
      <c r="O125" s="41"/>
      <c r="P125" s="41">
        <f aca="true" t="shared" si="59" ref="P125:P131">J125+K125+L125+M125+N125-O125</f>
        <v>16372.5</v>
      </c>
    </row>
    <row r="126" spans="1:16" ht="12.75">
      <c r="A126" s="90"/>
      <c r="B126" s="91"/>
      <c r="C126" s="11" t="s">
        <v>110</v>
      </c>
      <c r="D126" s="2">
        <v>20570936</v>
      </c>
      <c r="E126" s="115" t="s">
        <v>356</v>
      </c>
      <c r="F126" s="26">
        <v>92</v>
      </c>
      <c r="G126" s="26">
        <f t="shared" si="56"/>
        <v>92</v>
      </c>
      <c r="H126" s="26">
        <v>40</v>
      </c>
      <c r="I126" s="26">
        <v>22.5</v>
      </c>
      <c r="J126" s="27">
        <f t="shared" si="57"/>
        <v>3680</v>
      </c>
      <c r="K126" s="27">
        <f t="shared" si="57"/>
        <v>2070</v>
      </c>
      <c r="L126" s="27">
        <f t="shared" si="58"/>
        <v>1840</v>
      </c>
      <c r="M126" s="27">
        <v>0</v>
      </c>
      <c r="N126" s="27"/>
      <c r="O126" s="27"/>
      <c r="P126" s="27">
        <f t="shared" si="59"/>
        <v>7590</v>
      </c>
    </row>
    <row r="127" spans="1:16" ht="12.75">
      <c r="A127" s="83"/>
      <c r="B127" s="84"/>
      <c r="C127" s="11" t="s">
        <v>136</v>
      </c>
      <c r="D127" s="2">
        <v>25459140</v>
      </c>
      <c r="E127" s="115" t="s">
        <v>442</v>
      </c>
      <c r="F127" s="26">
        <v>65</v>
      </c>
      <c r="G127" s="26">
        <f t="shared" si="56"/>
        <v>65</v>
      </c>
      <c r="H127" s="26">
        <v>40</v>
      </c>
      <c r="I127" s="26">
        <v>22.5</v>
      </c>
      <c r="J127" s="27">
        <f t="shared" si="57"/>
        <v>2600</v>
      </c>
      <c r="K127" s="27">
        <f t="shared" si="57"/>
        <v>1462.5</v>
      </c>
      <c r="L127" s="27">
        <f t="shared" si="58"/>
        <v>1300</v>
      </c>
      <c r="M127" s="27">
        <v>0</v>
      </c>
      <c r="N127" s="27"/>
      <c r="O127" s="27"/>
      <c r="P127" s="27">
        <f t="shared" si="59"/>
        <v>5362.5</v>
      </c>
    </row>
    <row r="128" spans="1:16" ht="12.75">
      <c r="A128" s="83"/>
      <c r="B128" s="84"/>
      <c r="C128" s="11" t="s">
        <v>132</v>
      </c>
      <c r="D128" s="2">
        <v>30719017</v>
      </c>
      <c r="E128" s="80" t="s">
        <v>440</v>
      </c>
      <c r="F128" s="26">
        <v>24</v>
      </c>
      <c r="G128" s="26">
        <f>F128</f>
        <v>24</v>
      </c>
      <c r="H128" s="26">
        <v>40</v>
      </c>
      <c r="I128" s="26">
        <v>22.5</v>
      </c>
      <c r="J128" s="27">
        <f>F128*H128</f>
        <v>960</v>
      </c>
      <c r="K128" s="27">
        <f>G128*I128</f>
        <v>540</v>
      </c>
      <c r="L128" s="27">
        <f>G128*20</f>
        <v>480</v>
      </c>
      <c r="M128" s="27">
        <v>0</v>
      </c>
      <c r="N128" s="27"/>
      <c r="O128" s="27"/>
      <c r="P128" s="27">
        <f>J128+K128+L128+M128+N128-O128</f>
        <v>1980</v>
      </c>
    </row>
    <row r="129" spans="1:16" ht="12.75">
      <c r="A129" s="83"/>
      <c r="B129" s="84"/>
      <c r="C129" s="11" t="s">
        <v>117</v>
      </c>
      <c r="D129" s="2">
        <v>19801441</v>
      </c>
      <c r="E129" s="80" t="s">
        <v>439</v>
      </c>
      <c r="F129" s="26">
        <v>108</v>
      </c>
      <c r="G129" s="26">
        <f>F129</f>
        <v>108</v>
      </c>
      <c r="H129" s="26">
        <v>40</v>
      </c>
      <c r="I129" s="26">
        <v>22.5</v>
      </c>
      <c r="J129" s="27">
        <f>F129*H129</f>
        <v>4320</v>
      </c>
      <c r="K129" s="27">
        <f>G129*I129</f>
        <v>2430</v>
      </c>
      <c r="L129" s="27">
        <f>G129*20</f>
        <v>2160</v>
      </c>
      <c r="M129" s="27">
        <v>0</v>
      </c>
      <c r="N129" s="27"/>
      <c r="O129" s="27"/>
      <c r="P129" s="27">
        <f>J129+K129+L129+M129+N129-O129</f>
        <v>8910</v>
      </c>
    </row>
    <row r="130" spans="1:16" ht="12.75">
      <c r="A130" s="83"/>
      <c r="B130" s="84"/>
      <c r="C130" s="11" t="s">
        <v>111</v>
      </c>
      <c r="D130" s="2">
        <v>20124305</v>
      </c>
      <c r="E130" s="80" t="s">
        <v>453</v>
      </c>
      <c r="F130" s="26">
        <v>109</v>
      </c>
      <c r="G130" s="26">
        <f t="shared" si="56"/>
        <v>109</v>
      </c>
      <c r="H130" s="26">
        <v>40</v>
      </c>
      <c r="I130" s="26">
        <v>22.5</v>
      </c>
      <c r="J130" s="27">
        <f t="shared" si="57"/>
        <v>4360</v>
      </c>
      <c r="K130" s="27">
        <f t="shared" si="57"/>
        <v>2452.5</v>
      </c>
      <c r="L130" s="27">
        <f t="shared" si="58"/>
        <v>2180</v>
      </c>
      <c r="M130" s="27">
        <v>0</v>
      </c>
      <c r="N130" s="27"/>
      <c r="O130" s="27"/>
      <c r="P130" s="27">
        <f t="shared" si="59"/>
        <v>8992.5</v>
      </c>
    </row>
    <row r="131" spans="1:16" ht="12.75">
      <c r="A131" s="83"/>
      <c r="B131" s="84"/>
      <c r="C131" s="11" t="s">
        <v>112</v>
      </c>
      <c r="D131" s="2">
        <v>25459140</v>
      </c>
      <c r="E131" s="219" t="s">
        <v>449</v>
      </c>
      <c r="F131" s="26">
        <v>0</v>
      </c>
      <c r="G131" s="26">
        <f t="shared" si="56"/>
        <v>0</v>
      </c>
      <c r="H131" s="26">
        <v>40</v>
      </c>
      <c r="I131" s="26">
        <v>22.5</v>
      </c>
      <c r="J131" s="27">
        <f>F131*H131</f>
        <v>0</v>
      </c>
      <c r="K131" s="27">
        <f>G131*I131</f>
        <v>0</v>
      </c>
      <c r="L131" s="27">
        <f t="shared" si="58"/>
        <v>0</v>
      </c>
      <c r="M131" s="27">
        <v>0</v>
      </c>
      <c r="N131" s="27"/>
      <c r="O131" s="27"/>
      <c r="P131" s="27">
        <f t="shared" si="59"/>
        <v>0</v>
      </c>
    </row>
    <row r="132" spans="1:16" ht="12.75">
      <c r="A132" s="83"/>
      <c r="B132" s="84"/>
      <c r="C132" s="56" t="s">
        <v>37</v>
      </c>
      <c r="D132" s="1"/>
      <c r="E132" s="110"/>
      <c r="F132" s="56">
        <f>SUM(F125:F131)</f>
        <v>583</v>
      </c>
      <c r="G132" s="56">
        <f>SUM(G125:G131)</f>
        <v>583</v>
      </c>
      <c r="H132" s="56"/>
      <c r="I132" s="56"/>
      <c r="J132" s="52">
        <f aca="true" t="shared" si="60" ref="J132:P132">SUM(J125:J131)</f>
        <v>23320</v>
      </c>
      <c r="K132" s="52">
        <f t="shared" si="60"/>
        <v>13117.5</v>
      </c>
      <c r="L132" s="52">
        <f t="shared" si="60"/>
        <v>11660</v>
      </c>
      <c r="M132" s="52">
        <f t="shared" si="60"/>
        <v>1110</v>
      </c>
      <c r="N132" s="52">
        <f t="shared" si="60"/>
        <v>0</v>
      </c>
      <c r="O132" s="52">
        <f t="shared" si="60"/>
        <v>0</v>
      </c>
      <c r="P132" s="52">
        <f t="shared" si="60"/>
        <v>49207.5</v>
      </c>
    </row>
    <row r="133" spans="1:16" ht="12.75">
      <c r="A133" s="38"/>
      <c r="B133" s="38"/>
      <c r="C133" s="11"/>
      <c r="D133" s="2"/>
      <c r="E133" s="80"/>
      <c r="F133" s="26"/>
      <c r="G133" s="26"/>
      <c r="H133" s="26"/>
      <c r="I133" s="26"/>
      <c r="J133" s="27"/>
      <c r="K133" s="27"/>
      <c r="L133" s="27"/>
      <c r="M133" s="27"/>
      <c r="N133" s="27"/>
      <c r="O133" s="27"/>
      <c r="P133" s="27"/>
    </row>
    <row r="134" spans="1:16" ht="25.5">
      <c r="A134" s="23">
        <v>14</v>
      </c>
      <c r="B134" s="23" t="s">
        <v>114</v>
      </c>
      <c r="C134" s="11" t="s">
        <v>115</v>
      </c>
      <c r="D134" s="1">
        <v>33210742</v>
      </c>
      <c r="E134" s="80" t="s">
        <v>385</v>
      </c>
      <c r="F134" s="26">
        <v>192</v>
      </c>
      <c r="G134" s="26">
        <f aca="true" t="shared" si="61" ref="G134:G140">F134</f>
        <v>192</v>
      </c>
      <c r="H134" s="26">
        <v>40</v>
      </c>
      <c r="I134" s="26">
        <v>22.5</v>
      </c>
      <c r="J134" s="27">
        <f aca="true" t="shared" si="62" ref="J134:K140">F134*H134</f>
        <v>7680</v>
      </c>
      <c r="K134" s="27">
        <f t="shared" si="62"/>
        <v>4320</v>
      </c>
      <c r="L134" s="27">
        <f aca="true" t="shared" si="63" ref="L134:L140">G134*20</f>
        <v>3840</v>
      </c>
      <c r="M134" s="27">
        <f>J134*15%</f>
        <v>1152</v>
      </c>
      <c r="N134" s="27"/>
      <c r="O134" s="27"/>
      <c r="P134" s="27">
        <f aca="true" t="shared" si="64" ref="P134:P140">J134+K134+L134+M134+N134-O134</f>
        <v>16992</v>
      </c>
    </row>
    <row r="135" spans="1:16" ht="12.75">
      <c r="A135" s="83"/>
      <c r="B135" s="84"/>
      <c r="C135" s="11" t="s">
        <v>119</v>
      </c>
      <c r="D135" s="2">
        <v>39151335</v>
      </c>
      <c r="E135" s="80" t="s">
        <v>443</v>
      </c>
      <c r="F135" s="26">
        <v>85</v>
      </c>
      <c r="G135" s="26">
        <f>F135</f>
        <v>85</v>
      </c>
      <c r="H135" s="26">
        <v>40</v>
      </c>
      <c r="I135" s="26">
        <v>22.5</v>
      </c>
      <c r="J135" s="27">
        <f t="shared" si="62"/>
        <v>3400</v>
      </c>
      <c r="K135" s="27">
        <f t="shared" si="62"/>
        <v>1912.5</v>
      </c>
      <c r="L135" s="27">
        <f>G135*20</f>
        <v>1700</v>
      </c>
      <c r="M135" s="27">
        <v>0</v>
      </c>
      <c r="N135" s="27"/>
      <c r="O135" s="27"/>
      <c r="P135" s="27">
        <f>J135+K135+L135+M135+N135-O135</f>
        <v>7012.5</v>
      </c>
    </row>
    <row r="136" spans="1:16" ht="12.75">
      <c r="A136" s="83"/>
      <c r="B136" s="84"/>
      <c r="C136" s="11" t="s">
        <v>120</v>
      </c>
      <c r="D136" s="2">
        <v>33210742</v>
      </c>
      <c r="E136" s="80" t="s">
        <v>384</v>
      </c>
      <c r="F136" s="26">
        <v>96</v>
      </c>
      <c r="G136" s="26">
        <f>F136</f>
        <v>96</v>
      </c>
      <c r="H136" s="26">
        <v>40</v>
      </c>
      <c r="I136" s="26">
        <v>22.5</v>
      </c>
      <c r="J136" s="27">
        <f t="shared" si="62"/>
        <v>3840</v>
      </c>
      <c r="K136" s="27">
        <f t="shared" si="62"/>
        <v>2160</v>
      </c>
      <c r="L136" s="27">
        <f>G136*20</f>
        <v>1920</v>
      </c>
      <c r="M136" s="27">
        <v>0</v>
      </c>
      <c r="N136" s="27"/>
      <c r="O136" s="27"/>
      <c r="P136" s="27">
        <f>J136+K136+L136+M136+N136-O136</f>
        <v>7920</v>
      </c>
    </row>
    <row r="137" spans="1:16" ht="12.75">
      <c r="A137" s="83"/>
      <c r="B137" s="84"/>
      <c r="C137" s="11" t="s">
        <v>135</v>
      </c>
      <c r="D137" s="2">
        <v>33210742</v>
      </c>
      <c r="E137" s="80" t="s">
        <v>383</v>
      </c>
      <c r="F137" s="26">
        <v>125</v>
      </c>
      <c r="G137" s="26">
        <f>F137</f>
        <v>125</v>
      </c>
      <c r="H137" s="26">
        <v>40</v>
      </c>
      <c r="I137" s="26">
        <v>22.5</v>
      </c>
      <c r="J137" s="27">
        <f t="shared" si="62"/>
        <v>5000</v>
      </c>
      <c r="K137" s="27">
        <f t="shared" si="62"/>
        <v>2812.5</v>
      </c>
      <c r="L137" s="27">
        <f>G137*20</f>
        <v>2500</v>
      </c>
      <c r="M137" s="27">
        <v>0</v>
      </c>
      <c r="N137" s="27"/>
      <c r="O137" s="27"/>
      <c r="P137" s="27">
        <f>J137+K137+L137+M137+N137-O137</f>
        <v>10312.5</v>
      </c>
    </row>
    <row r="138" spans="1:16" ht="12.75">
      <c r="A138" s="90"/>
      <c r="B138" s="91"/>
      <c r="C138" s="125" t="s">
        <v>116</v>
      </c>
      <c r="D138" s="2">
        <v>19550439</v>
      </c>
      <c r="E138" s="219" t="s">
        <v>449</v>
      </c>
      <c r="F138" s="26">
        <v>0</v>
      </c>
      <c r="G138" s="26">
        <f t="shared" si="61"/>
        <v>0</v>
      </c>
      <c r="H138" s="26">
        <v>40</v>
      </c>
      <c r="I138" s="26">
        <v>22.5</v>
      </c>
      <c r="J138" s="27">
        <f t="shared" si="62"/>
        <v>0</v>
      </c>
      <c r="K138" s="27">
        <f t="shared" si="62"/>
        <v>0</v>
      </c>
      <c r="L138" s="27">
        <f t="shared" si="63"/>
        <v>0</v>
      </c>
      <c r="M138" s="27">
        <v>0</v>
      </c>
      <c r="N138" s="27"/>
      <c r="O138" s="27"/>
      <c r="P138" s="27">
        <f t="shared" si="64"/>
        <v>0</v>
      </c>
    </row>
    <row r="139" spans="1:16" ht="12.75">
      <c r="A139" s="83"/>
      <c r="B139" s="84"/>
      <c r="C139" s="11" t="s">
        <v>117</v>
      </c>
      <c r="D139" s="2">
        <v>35351675</v>
      </c>
      <c r="E139" s="219" t="s">
        <v>449</v>
      </c>
      <c r="F139" s="26">
        <v>0</v>
      </c>
      <c r="G139" s="26">
        <f t="shared" si="61"/>
        <v>0</v>
      </c>
      <c r="H139" s="26">
        <v>40</v>
      </c>
      <c r="I139" s="26">
        <v>22.5</v>
      </c>
      <c r="J139" s="27">
        <f t="shared" si="62"/>
        <v>0</v>
      </c>
      <c r="K139" s="27">
        <f t="shared" si="62"/>
        <v>0</v>
      </c>
      <c r="L139" s="27">
        <f t="shared" si="63"/>
        <v>0</v>
      </c>
      <c r="M139" s="27">
        <v>0</v>
      </c>
      <c r="N139" s="27"/>
      <c r="O139" s="27"/>
      <c r="P139" s="27">
        <f t="shared" si="64"/>
        <v>0</v>
      </c>
    </row>
    <row r="140" spans="1:16" ht="12.75">
      <c r="A140" s="83"/>
      <c r="B140" s="84"/>
      <c r="C140" s="11" t="s">
        <v>118</v>
      </c>
      <c r="D140" s="2">
        <v>19550420</v>
      </c>
      <c r="E140" s="80" t="s">
        <v>402</v>
      </c>
      <c r="F140" s="26">
        <v>17</v>
      </c>
      <c r="G140" s="26">
        <f t="shared" si="61"/>
        <v>17</v>
      </c>
      <c r="H140" s="26">
        <v>40</v>
      </c>
      <c r="I140" s="26">
        <v>22.5</v>
      </c>
      <c r="J140" s="27">
        <f t="shared" si="62"/>
        <v>680</v>
      </c>
      <c r="K140" s="27">
        <f t="shared" si="62"/>
        <v>382.5</v>
      </c>
      <c r="L140" s="27">
        <f t="shared" si="63"/>
        <v>340</v>
      </c>
      <c r="M140" s="27">
        <v>0</v>
      </c>
      <c r="N140" s="27"/>
      <c r="O140" s="27"/>
      <c r="P140" s="27">
        <f t="shared" si="64"/>
        <v>1402.5</v>
      </c>
    </row>
    <row r="141" spans="1:16" ht="12.75">
      <c r="A141" s="83"/>
      <c r="B141" s="84"/>
      <c r="C141" s="11" t="s">
        <v>121</v>
      </c>
      <c r="D141" s="2">
        <v>36856625</v>
      </c>
      <c r="E141" s="80" t="s">
        <v>451</v>
      </c>
      <c r="F141" s="26">
        <v>68</v>
      </c>
      <c r="G141" s="26">
        <f>F141</f>
        <v>68</v>
      </c>
      <c r="H141" s="26">
        <v>40</v>
      </c>
      <c r="I141" s="26">
        <v>22.5</v>
      </c>
      <c r="J141" s="27">
        <f>F141*H141</f>
        <v>2720</v>
      </c>
      <c r="K141" s="27">
        <f>G141*I141</f>
        <v>1530</v>
      </c>
      <c r="L141" s="27">
        <f>G141*20</f>
        <v>1360</v>
      </c>
      <c r="M141" s="27">
        <v>0</v>
      </c>
      <c r="N141" s="27"/>
      <c r="O141" s="27"/>
      <c r="P141" s="27">
        <f>J141+K141+L141+M141+N141-O141</f>
        <v>5610</v>
      </c>
    </row>
    <row r="142" spans="1:16" ht="12.75">
      <c r="A142" s="83"/>
      <c r="B142" s="84"/>
      <c r="C142" s="56" t="s">
        <v>37</v>
      </c>
      <c r="D142" s="1"/>
      <c r="E142" s="110"/>
      <c r="F142" s="56">
        <f>SUM(F134:F141)</f>
        <v>583</v>
      </c>
      <c r="G142" s="56">
        <f>SUM(G134:G141)</f>
        <v>583</v>
      </c>
      <c r="H142" s="56"/>
      <c r="I142" s="56"/>
      <c r="J142" s="52">
        <f aca="true" t="shared" si="65" ref="J142:P142">SUM(J134:J141)</f>
        <v>23320</v>
      </c>
      <c r="K142" s="52">
        <f t="shared" si="65"/>
        <v>13117.5</v>
      </c>
      <c r="L142" s="52">
        <f t="shared" si="65"/>
        <v>11660</v>
      </c>
      <c r="M142" s="52">
        <f t="shared" si="65"/>
        <v>1152</v>
      </c>
      <c r="N142" s="52">
        <f t="shared" si="65"/>
        <v>0</v>
      </c>
      <c r="O142" s="52">
        <f t="shared" si="65"/>
        <v>0</v>
      </c>
      <c r="P142" s="52">
        <f t="shared" si="65"/>
        <v>49249.5</v>
      </c>
    </row>
    <row r="143" spans="1:16" ht="12.75">
      <c r="A143" s="92"/>
      <c r="B143" s="93"/>
      <c r="E143" s="110"/>
      <c r="F143" s="56"/>
      <c r="G143" s="56"/>
      <c r="H143" s="56"/>
      <c r="I143" s="56"/>
      <c r="J143" s="52"/>
      <c r="K143" s="52"/>
      <c r="L143" s="52"/>
      <c r="M143" s="52"/>
      <c r="N143" s="52"/>
      <c r="O143" s="52"/>
      <c r="P143" s="52"/>
    </row>
    <row r="144" spans="1:16" ht="15">
      <c r="A144" s="342" t="s">
        <v>126</v>
      </c>
      <c r="B144" s="343"/>
      <c r="C144" s="95"/>
      <c r="D144" s="1"/>
      <c r="E144" s="110"/>
      <c r="F144" s="56"/>
      <c r="G144" s="56"/>
      <c r="H144" s="56"/>
      <c r="I144" s="56"/>
      <c r="J144" s="56"/>
      <c r="K144" s="56"/>
      <c r="L144" s="56"/>
      <c r="M144" s="56"/>
      <c r="N144" s="52">
        <f>N13+N23+N32+N41+N50+N64+N74+N83+N92+N101+N113+N123+N132+N142</f>
        <v>0</v>
      </c>
      <c r="O144" s="52">
        <f>O13+O23+O32+O41+O50+O64+O74+O83+O92+O101+O113+O123+O132+O142</f>
        <v>4883.18</v>
      </c>
      <c r="P144" s="52">
        <f>P13+P23+P32+P41+P50+P64+P74+P83+P92+P101+P113+P123+P132+P142</f>
        <v>632420.3200000001</v>
      </c>
    </row>
    <row r="145" spans="1:16" ht="12.75">
      <c r="A145" s="64"/>
      <c r="B145" s="64"/>
      <c r="C145" s="64"/>
      <c r="D145" s="4"/>
      <c r="E145" s="114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9"/>
    </row>
    <row r="146" spans="1:16" ht="12.75">
      <c r="A146" s="64"/>
      <c r="B146" s="64"/>
      <c r="C146" s="64"/>
      <c r="D146" s="4"/>
      <c r="E146" s="114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9"/>
    </row>
    <row r="147" spans="1:16" ht="12.75">
      <c r="A147" s="64"/>
      <c r="B147" s="64"/>
      <c r="C147" s="64"/>
      <c r="D147" s="4"/>
      <c r="E147" s="114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9"/>
    </row>
    <row r="148" spans="1:16" ht="12.75">
      <c r="A148" s="64"/>
      <c r="B148" s="64"/>
      <c r="C148" s="64"/>
      <c r="D148" s="4"/>
      <c r="E148" s="114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9"/>
    </row>
    <row r="151" spans="3:13" ht="12.75">
      <c r="C151" s="96"/>
      <c r="G151" s="107"/>
      <c r="H151" s="107"/>
      <c r="M151" s="107"/>
    </row>
    <row r="152" spans="3:13" ht="12.75">
      <c r="C152" s="96"/>
      <c r="G152" s="107"/>
      <c r="H152" s="122"/>
      <c r="M152" s="122"/>
    </row>
    <row r="153" spans="3:13" ht="12.75">
      <c r="C153" s="96"/>
      <c r="J153" s="108"/>
      <c r="M153" s="107"/>
    </row>
  </sheetData>
  <sheetProtection/>
  <mergeCells count="16">
    <mergeCell ref="L2:L4"/>
    <mergeCell ref="M2:M4"/>
    <mergeCell ref="N2:N4"/>
    <mergeCell ref="O2:O4"/>
    <mergeCell ref="P2:P4"/>
    <mergeCell ref="A144:B144"/>
    <mergeCell ref="C1:N1"/>
    <mergeCell ref="A2:A4"/>
    <mergeCell ref="B2:B4"/>
    <mergeCell ref="C2:C4"/>
    <mergeCell ref="D2:D4"/>
    <mergeCell ref="E2:E4"/>
    <mergeCell ref="F2:G2"/>
    <mergeCell ref="H2:I2"/>
    <mergeCell ref="J2:J4"/>
    <mergeCell ref="K2:K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.28125" style="77" customWidth="1"/>
    <col min="2" max="2" width="15.7109375" style="77" customWidth="1"/>
    <col min="3" max="3" width="19.28125" style="77" customWidth="1"/>
    <col min="4" max="4" width="9.140625" style="78" customWidth="1"/>
    <col min="5" max="5" width="16.8515625" style="109" customWidth="1"/>
    <col min="6" max="6" width="4.57421875" style="100" hidden="1" customWidth="1"/>
    <col min="7" max="7" width="4.8515625" style="100" hidden="1" customWidth="1"/>
    <col min="8" max="8" width="5.28125" style="100" hidden="1" customWidth="1"/>
    <col min="9" max="9" width="7.57421875" style="100" hidden="1" customWidth="1"/>
    <col min="10" max="10" width="11.57421875" style="100" hidden="1" customWidth="1"/>
    <col min="11" max="11" width="11.421875" style="100" hidden="1" customWidth="1"/>
    <col min="12" max="12" width="12.140625" style="100" hidden="1" customWidth="1"/>
    <col min="13" max="13" width="12.57421875" style="100" hidden="1" customWidth="1"/>
    <col min="14" max="14" width="11.8515625" style="100" hidden="1" customWidth="1"/>
    <col min="15" max="15" width="11.00390625" style="100" hidden="1" customWidth="1"/>
    <col min="16" max="16" width="11.00390625" style="100" customWidth="1"/>
    <col min="17" max="16384" width="9.140625" style="77" customWidth="1"/>
  </cols>
  <sheetData>
    <row r="1" spans="3:14" ht="19.5" customHeight="1">
      <c r="C1" s="334" t="s">
        <v>549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6" ht="23.25" customHeight="1">
      <c r="A2" s="335" t="s">
        <v>0</v>
      </c>
      <c r="B2" s="335" t="s">
        <v>1</v>
      </c>
      <c r="C2" s="335" t="s">
        <v>2</v>
      </c>
      <c r="D2" s="324" t="s">
        <v>3</v>
      </c>
      <c r="E2" s="335" t="s">
        <v>4</v>
      </c>
      <c r="F2" s="340" t="s">
        <v>5</v>
      </c>
      <c r="G2" s="340"/>
      <c r="H2" s="340" t="s">
        <v>6</v>
      </c>
      <c r="I2" s="340"/>
      <c r="J2" s="340" t="s">
        <v>7</v>
      </c>
      <c r="K2" s="340" t="s">
        <v>8</v>
      </c>
      <c r="L2" s="340" t="s">
        <v>9</v>
      </c>
      <c r="M2" s="340" t="s">
        <v>10</v>
      </c>
      <c r="N2" s="340" t="s">
        <v>11</v>
      </c>
      <c r="O2" s="340" t="s">
        <v>12</v>
      </c>
      <c r="P2" s="340" t="s">
        <v>965</v>
      </c>
    </row>
    <row r="3" spans="1:16" ht="23.25" customHeight="1">
      <c r="A3" s="336"/>
      <c r="B3" s="338"/>
      <c r="C3" s="338"/>
      <c r="D3" s="327"/>
      <c r="E3" s="338"/>
      <c r="F3" s="24" t="s">
        <v>13</v>
      </c>
      <c r="G3" s="24" t="s">
        <v>14</v>
      </c>
      <c r="H3" s="24" t="s">
        <v>13</v>
      </c>
      <c r="I3" s="24" t="s">
        <v>14</v>
      </c>
      <c r="J3" s="341"/>
      <c r="K3" s="341"/>
      <c r="L3" s="341"/>
      <c r="M3" s="341"/>
      <c r="N3" s="341"/>
      <c r="O3" s="341"/>
      <c r="P3" s="341"/>
    </row>
    <row r="4" spans="1:16" ht="36" customHeight="1">
      <c r="A4" s="337"/>
      <c r="B4" s="339"/>
      <c r="C4" s="339"/>
      <c r="D4" s="328"/>
      <c r="E4" s="339"/>
      <c r="F4" s="79" t="s">
        <v>15</v>
      </c>
      <c r="G4" s="79" t="s">
        <v>15</v>
      </c>
      <c r="H4" s="26">
        <v>40</v>
      </c>
      <c r="I4" s="23" t="s">
        <v>16</v>
      </c>
      <c r="J4" s="341"/>
      <c r="K4" s="341"/>
      <c r="L4" s="341"/>
      <c r="M4" s="341"/>
      <c r="N4" s="341"/>
      <c r="O4" s="341"/>
      <c r="P4" s="341"/>
    </row>
    <row r="5" spans="1:16" ht="12.75">
      <c r="A5" s="56" t="s">
        <v>17</v>
      </c>
      <c r="B5" s="42" t="s">
        <v>18</v>
      </c>
      <c r="C5" s="56" t="s">
        <v>19</v>
      </c>
      <c r="D5" s="3" t="s">
        <v>20</v>
      </c>
      <c r="E5" s="375"/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56" t="s">
        <v>30</v>
      </c>
      <c r="P5" s="56" t="s">
        <v>31</v>
      </c>
    </row>
    <row r="6" spans="1:16" ht="12.75">
      <c r="A6" s="81">
        <v>1</v>
      </c>
      <c r="B6" s="25" t="s">
        <v>32</v>
      </c>
      <c r="C6" s="16" t="s">
        <v>33</v>
      </c>
      <c r="D6" s="1">
        <v>30255480</v>
      </c>
      <c r="E6" s="376" t="s">
        <v>531</v>
      </c>
      <c r="F6" s="101">
        <v>196</v>
      </c>
      <c r="G6" s="71">
        <f aca="true" t="shared" si="0" ref="G6:G11">F6</f>
        <v>196</v>
      </c>
      <c r="H6" s="26">
        <v>40</v>
      </c>
      <c r="I6" s="26">
        <v>22.5</v>
      </c>
      <c r="J6" s="27">
        <f aca="true" t="shared" si="1" ref="J6:K11">F6*H6</f>
        <v>7840</v>
      </c>
      <c r="K6" s="27">
        <f t="shared" si="1"/>
        <v>4410</v>
      </c>
      <c r="L6" s="27">
        <f aca="true" t="shared" si="2" ref="L6:L11">G6*20</f>
        <v>3920</v>
      </c>
      <c r="M6" s="27">
        <f>J6*15%</f>
        <v>1176</v>
      </c>
      <c r="N6" s="27"/>
      <c r="O6" s="27"/>
      <c r="P6" s="27">
        <f aca="true" t="shared" si="3" ref="P6:P11">J6+K6+L6+M6+N6-O6</f>
        <v>17346</v>
      </c>
    </row>
    <row r="7" spans="1:16" ht="12.75">
      <c r="A7" s="83"/>
      <c r="B7" s="84"/>
      <c r="C7" s="29" t="s">
        <v>35</v>
      </c>
      <c r="D7" s="2">
        <v>36242617</v>
      </c>
      <c r="E7" s="377" t="s">
        <v>532</v>
      </c>
      <c r="F7" s="101">
        <v>126</v>
      </c>
      <c r="G7" s="71">
        <f>F7</f>
        <v>126</v>
      </c>
      <c r="H7" s="26">
        <v>40</v>
      </c>
      <c r="I7" s="26">
        <v>22.5</v>
      </c>
      <c r="J7" s="27">
        <f t="shared" si="1"/>
        <v>5040</v>
      </c>
      <c r="K7" s="27">
        <f t="shared" si="1"/>
        <v>2835</v>
      </c>
      <c r="L7" s="27">
        <f>G7*20</f>
        <v>2520</v>
      </c>
      <c r="M7" s="27">
        <v>0</v>
      </c>
      <c r="N7" s="27"/>
      <c r="O7" s="27"/>
      <c r="P7" s="27">
        <f>J7+K7+L7+M7+N7-O7</f>
        <v>10395</v>
      </c>
    </row>
    <row r="8" spans="1:16" ht="12.75">
      <c r="A8" s="83"/>
      <c r="B8" s="84"/>
      <c r="C8" s="29" t="s">
        <v>36</v>
      </c>
      <c r="D8" s="2">
        <v>24946791</v>
      </c>
      <c r="E8" s="377" t="s">
        <v>529</v>
      </c>
      <c r="F8" s="101">
        <v>24</v>
      </c>
      <c r="G8" s="71">
        <f>F8</f>
        <v>24</v>
      </c>
      <c r="H8" s="26">
        <v>40</v>
      </c>
      <c r="I8" s="26">
        <v>22.5</v>
      </c>
      <c r="J8" s="27">
        <f t="shared" si="1"/>
        <v>960</v>
      </c>
      <c r="K8" s="27">
        <f t="shared" si="1"/>
        <v>540</v>
      </c>
      <c r="L8" s="27">
        <f>G8*20</f>
        <v>480</v>
      </c>
      <c r="M8" s="27">
        <v>0</v>
      </c>
      <c r="N8" s="27"/>
      <c r="O8" s="27"/>
      <c r="P8" s="27">
        <f>J8+K8+L8+M8+N8-O8</f>
        <v>1980</v>
      </c>
    </row>
    <row r="9" spans="1:16" ht="12.75">
      <c r="A9" s="82"/>
      <c r="B9" s="28"/>
      <c r="C9" s="29" t="s">
        <v>91</v>
      </c>
      <c r="D9" s="2">
        <v>19468348</v>
      </c>
      <c r="E9" s="377" t="s">
        <v>482</v>
      </c>
      <c r="F9" s="101">
        <v>84</v>
      </c>
      <c r="G9" s="71">
        <f t="shared" si="0"/>
        <v>84</v>
      </c>
      <c r="H9" s="26">
        <v>40</v>
      </c>
      <c r="I9" s="26">
        <v>22.5</v>
      </c>
      <c r="J9" s="27">
        <f t="shared" si="1"/>
        <v>3360</v>
      </c>
      <c r="K9" s="27">
        <f t="shared" si="1"/>
        <v>1890</v>
      </c>
      <c r="L9" s="27">
        <f t="shared" si="2"/>
        <v>1680</v>
      </c>
      <c r="M9" s="27">
        <v>0</v>
      </c>
      <c r="N9" s="27"/>
      <c r="O9" s="27"/>
      <c r="P9" s="27">
        <f t="shared" si="3"/>
        <v>6930</v>
      </c>
    </row>
    <row r="10" spans="1:16" ht="12.75">
      <c r="A10" s="83"/>
      <c r="B10" s="84"/>
      <c r="C10" s="29" t="s">
        <v>34</v>
      </c>
      <c r="D10" s="2">
        <v>19760066</v>
      </c>
      <c r="E10" s="377" t="s">
        <v>469</v>
      </c>
      <c r="F10" s="101">
        <v>24</v>
      </c>
      <c r="G10" s="71">
        <f t="shared" si="0"/>
        <v>24</v>
      </c>
      <c r="H10" s="26">
        <v>40</v>
      </c>
      <c r="I10" s="26">
        <v>22.5</v>
      </c>
      <c r="J10" s="27">
        <f t="shared" si="1"/>
        <v>960</v>
      </c>
      <c r="K10" s="27">
        <f t="shared" si="1"/>
        <v>540</v>
      </c>
      <c r="L10" s="27">
        <f t="shared" si="2"/>
        <v>480</v>
      </c>
      <c r="M10" s="27">
        <v>0</v>
      </c>
      <c r="N10" s="27"/>
      <c r="O10" s="27"/>
      <c r="P10" s="27">
        <f t="shared" si="3"/>
        <v>1980</v>
      </c>
    </row>
    <row r="11" spans="1:16" ht="12.75">
      <c r="A11" s="83"/>
      <c r="B11" s="84"/>
      <c r="C11" s="29" t="s">
        <v>129</v>
      </c>
      <c r="D11" s="2">
        <v>19801719</v>
      </c>
      <c r="E11" s="377" t="s">
        <v>495</v>
      </c>
      <c r="F11" s="101">
        <v>17</v>
      </c>
      <c r="G11" s="71">
        <f t="shared" si="0"/>
        <v>17</v>
      </c>
      <c r="H11" s="26">
        <v>40</v>
      </c>
      <c r="I11" s="26">
        <v>22.5</v>
      </c>
      <c r="J11" s="27">
        <f t="shared" si="1"/>
        <v>680</v>
      </c>
      <c r="K11" s="27">
        <f t="shared" si="1"/>
        <v>382.5</v>
      </c>
      <c r="L11" s="27">
        <f t="shared" si="2"/>
        <v>340</v>
      </c>
      <c r="M11" s="27">
        <v>0</v>
      </c>
      <c r="N11" s="27"/>
      <c r="O11" s="27"/>
      <c r="P11" s="27">
        <f t="shared" si="3"/>
        <v>1402.5</v>
      </c>
    </row>
    <row r="12" spans="1:16" ht="12.75">
      <c r="A12" s="83"/>
      <c r="B12" s="84"/>
      <c r="C12" s="70" t="s">
        <v>131</v>
      </c>
      <c r="D12" s="9">
        <v>46839664</v>
      </c>
      <c r="E12" s="378" t="s">
        <v>498</v>
      </c>
      <c r="F12" s="102">
        <v>123</v>
      </c>
      <c r="G12" s="71">
        <f>F12</f>
        <v>123</v>
      </c>
      <c r="H12" s="26">
        <v>40</v>
      </c>
      <c r="I12" s="26">
        <v>22.5</v>
      </c>
      <c r="J12" s="27">
        <f>F12*H12</f>
        <v>4920</v>
      </c>
      <c r="K12" s="27">
        <f>G12*I12</f>
        <v>2767.5</v>
      </c>
      <c r="L12" s="27">
        <f>G12*20</f>
        <v>2460</v>
      </c>
      <c r="M12" s="27">
        <v>0</v>
      </c>
      <c r="N12" s="27"/>
      <c r="O12" s="27"/>
      <c r="P12" s="27">
        <f>J12+K12+L12+M12+N12-O12</f>
        <v>10147.5</v>
      </c>
    </row>
    <row r="13" spans="1:16" ht="12.75">
      <c r="A13" s="83"/>
      <c r="B13" s="84"/>
      <c r="C13" s="116" t="s">
        <v>37</v>
      </c>
      <c r="D13" s="86"/>
      <c r="E13" s="379"/>
      <c r="F13" s="30">
        <f>SUM(F6:F12)</f>
        <v>594</v>
      </c>
      <c r="G13" s="103">
        <f>SUM(G6:G12)</f>
        <v>594</v>
      </c>
      <c r="H13" s="30"/>
      <c r="I13" s="30"/>
      <c r="J13" s="31">
        <f aca="true" t="shared" si="4" ref="J13:P13">SUM(J6:J12)</f>
        <v>23760</v>
      </c>
      <c r="K13" s="31">
        <f t="shared" si="4"/>
        <v>13365</v>
      </c>
      <c r="L13" s="31">
        <f t="shared" si="4"/>
        <v>11880</v>
      </c>
      <c r="M13" s="31">
        <f t="shared" si="4"/>
        <v>1176</v>
      </c>
      <c r="N13" s="31">
        <f t="shared" si="4"/>
        <v>0</v>
      </c>
      <c r="O13" s="31">
        <f t="shared" si="4"/>
        <v>0</v>
      </c>
      <c r="P13" s="31">
        <f t="shared" si="4"/>
        <v>50181</v>
      </c>
    </row>
    <row r="14" spans="1:16" s="88" customFormat="1" ht="12.75">
      <c r="A14" s="32"/>
      <c r="B14" s="33"/>
      <c r="C14" s="34"/>
      <c r="D14" s="65"/>
      <c r="E14" s="380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7"/>
    </row>
    <row r="15" spans="1:16" ht="12.75">
      <c r="A15" s="23">
        <v>2</v>
      </c>
      <c r="B15" s="23" t="s">
        <v>38</v>
      </c>
      <c r="C15" s="39" t="s">
        <v>39</v>
      </c>
      <c r="D15" s="5">
        <v>27018310</v>
      </c>
      <c r="E15" s="381" t="s">
        <v>476</v>
      </c>
      <c r="F15" s="40">
        <v>134</v>
      </c>
      <c r="G15" s="40">
        <f aca="true" t="shared" si="5" ref="G15:G22">F15</f>
        <v>134</v>
      </c>
      <c r="H15" s="40">
        <v>40</v>
      </c>
      <c r="I15" s="40">
        <v>22.5</v>
      </c>
      <c r="J15" s="41">
        <f aca="true" t="shared" si="6" ref="J15:K22">F15*H15</f>
        <v>5360</v>
      </c>
      <c r="K15" s="41">
        <f t="shared" si="6"/>
        <v>3015</v>
      </c>
      <c r="L15" s="41">
        <f aca="true" t="shared" si="7" ref="L15:L22">G15*20</f>
        <v>2680</v>
      </c>
      <c r="M15" s="41">
        <f>J15*15%</f>
        <v>804</v>
      </c>
      <c r="N15" s="41"/>
      <c r="O15" s="41"/>
      <c r="P15" s="41">
        <f aca="true" t="shared" si="8" ref="P15:P22">J15+K15+L15+M15+N15-O15</f>
        <v>11859</v>
      </c>
    </row>
    <row r="16" spans="1:16" ht="12.75">
      <c r="A16" s="83"/>
      <c r="B16" s="84"/>
      <c r="C16" s="29" t="s">
        <v>41</v>
      </c>
      <c r="D16" s="2">
        <v>27018310</v>
      </c>
      <c r="E16" s="377" t="s">
        <v>477</v>
      </c>
      <c r="F16" s="26">
        <v>96</v>
      </c>
      <c r="G16" s="26">
        <f t="shared" si="5"/>
        <v>96</v>
      </c>
      <c r="H16" s="26">
        <v>40</v>
      </c>
      <c r="I16" s="26">
        <v>22.5</v>
      </c>
      <c r="J16" s="27">
        <f t="shared" si="6"/>
        <v>3840</v>
      </c>
      <c r="K16" s="27">
        <f t="shared" si="6"/>
        <v>2160</v>
      </c>
      <c r="L16" s="27">
        <f t="shared" si="7"/>
        <v>1920</v>
      </c>
      <c r="M16" s="27">
        <v>0</v>
      </c>
      <c r="N16" s="27"/>
      <c r="O16" s="27"/>
      <c r="P16" s="27">
        <f t="shared" si="8"/>
        <v>7920</v>
      </c>
    </row>
    <row r="17" spans="1:16" ht="12.75">
      <c r="A17" s="83"/>
      <c r="B17" s="84"/>
      <c r="C17" s="29" t="s">
        <v>42</v>
      </c>
      <c r="D17" s="2">
        <v>27018310</v>
      </c>
      <c r="E17" s="377" t="s">
        <v>479</v>
      </c>
      <c r="F17" s="26">
        <v>88</v>
      </c>
      <c r="G17" s="26">
        <f t="shared" si="5"/>
        <v>88</v>
      </c>
      <c r="H17" s="26">
        <v>40</v>
      </c>
      <c r="I17" s="26">
        <v>22.5</v>
      </c>
      <c r="J17" s="27">
        <f t="shared" si="6"/>
        <v>3520</v>
      </c>
      <c r="K17" s="27">
        <f t="shared" si="6"/>
        <v>1980</v>
      </c>
      <c r="L17" s="27">
        <f t="shared" si="7"/>
        <v>1760</v>
      </c>
      <c r="M17" s="27">
        <v>0</v>
      </c>
      <c r="N17" s="27"/>
      <c r="O17" s="27"/>
      <c r="P17" s="27">
        <f t="shared" si="8"/>
        <v>7260</v>
      </c>
    </row>
    <row r="18" spans="1:16" ht="12.75">
      <c r="A18" s="83"/>
      <c r="B18" s="84"/>
      <c r="C18" s="29" t="s">
        <v>43</v>
      </c>
      <c r="D18" s="2">
        <v>27018310</v>
      </c>
      <c r="E18" s="377" t="s">
        <v>478</v>
      </c>
      <c r="F18" s="26">
        <v>136</v>
      </c>
      <c r="G18" s="26">
        <f t="shared" si="5"/>
        <v>136</v>
      </c>
      <c r="H18" s="26">
        <v>40</v>
      </c>
      <c r="I18" s="26">
        <v>22.5</v>
      </c>
      <c r="J18" s="27">
        <f t="shared" si="6"/>
        <v>5440</v>
      </c>
      <c r="K18" s="27">
        <f t="shared" si="6"/>
        <v>3060</v>
      </c>
      <c r="L18" s="27">
        <f t="shared" si="7"/>
        <v>2720</v>
      </c>
      <c r="M18" s="27">
        <v>0</v>
      </c>
      <c r="N18" s="27"/>
      <c r="O18" s="27"/>
      <c r="P18" s="27">
        <f t="shared" si="8"/>
        <v>11220</v>
      </c>
    </row>
    <row r="19" spans="1:16" ht="12.75">
      <c r="A19" s="83"/>
      <c r="B19" s="84"/>
      <c r="C19" s="29" t="s">
        <v>44</v>
      </c>
      <c r="D19" s="2">
        <v>27018310</v>
      </c>
      <c r="E19" s="377" t="s">
        <v>474</v>
      </c>
      <c r="F19" s="26">
        <v>65</v>
      </c>
      <c r="G19" s="26">
        <f t="shared" si="5"/>
        <v>65</v>
      </c>
      <c r="H19" s="26">
        <v>40</v>
      </c>
      <c r="I19" s="26">
        <v>22.5</v>
      </c>
      <c r="J19" s="27">
        <f t="shared" si="6"/>
        <v>2600</v>
      </c>
      <c r="K19" s="27">
        <f t="shared" si="6"/>
        <v>1462.5</v>
      </c>
      <c r="L19" s="27">
        <f t="shared" si="7"/>
        <v>1300</v>
      </c>
      <c r="M19" s="27">
        <v>0</v>
      </c>
      <c r="N19" s="27"/>
      <c r="O19" s="27"/>
      <c r="P19" s="27">
        <f t="shared" si="8"/>
        <v>5362.5</v>
      </c>
    </row>
    <row r="20" spans="1:16" ht="12.75">
      <c r="A20" s="83"/>
      <c r="B20" s="84"/>
      <c r="C20" s="70" t="s">
        <v>137</v>
      </c>
      <c r="D20" s="2">
        <v>27018310</v>
      </c>
      <c r="E20" s="378" t="s">
        <v>473</v>
      </c>
      <c r="F20" s="26">
        <v>58</v>
      </c>
      <c r="G20" s="26">
        <f t="shared" si="5"/>
        <v>58</v>
      </c>
      <c r="H20" s="26">
        <v>40</v>
      </c>
      <c r="I20" s="26">
        <v>22.5</v>
      </c>
      <c r="J20" s="27">
        <f t="shared" si="6"/>
        <v>2320</v>
      </c>
      <c r="K20" s="27">
        <f t="shared" si="6"/>
        <v>1305</v>
      </c>
      <c r="L20" s="27">
        <f t="shared" si="7"/>
        <v>1160</v>
      </c>
      <c r="M20" s="27">
        <v>0</v>
      </c>
      <c r="N20" s="27"/>
      <c r="O20" s="27"/>
      <c r="P20" s="27">
        <f t="shared" si="8"/>
        <v>4785</v>
      </c>
    </row>
    <row r="21" spans="1:16" ht="12.75">
      <c r="A21" s="83"/>
      <c r="B21" s="84"/>
      <c r="C21" s="70" t="s">
        <v>147</v>
      </c>
      <c r="D21" s="2">
        <v>30644046</v>
      </c>
      <c r="E21" s="225" t="s">
        <v>449</v>
      </c>
      <c r="F21" s="26">
        <v>0</v>
      </c>
      <c r="G21" s="71">
        <f t="shared" si="5"/>
        <v>0</v>
      </c>
      <c r="H21" s="26">
        <v>40</v>
      </c>
      <c r="I21" s="26">
        <v>22.5</v>
      </c>
      <c r="J21" s="27">
        <f t="shared" si="6"/>
        <v>0</v>
      </c>
      <c r="K21" s="27">
        <f t="shared" si="6"/>
        <v>0</v>
      </c>
      <c r="L21" s="27">
        <f t="shared" si="7"/>
        <v>0</v>
      </c>
      <c r="M21" s="27">
        <v>0</v>
      </c>
      <c r="N21" s="27"/>
      <c r="O21" s="27"/>
      <c r="P21" s="27">
        <f t="shared" si="8"/>
        <v>0</v>
      </c>
    </row>
    <row r="22" spans="1:16" ht="12.75">
      <c r="A22" s="83"/>
      <c r="B22" s="84"/>
      <c r="C22" s="70" t="s">
        <v>157</v>
      </c>
      <c r="D22" s="9">
        <v>27018310</v>
      </c>
      <c r="E22" s="378" t="s">
        <v>475</v>
      </c>
      <c r="F22" s="26">
        <v>17</v>
      </c>
      <c r="G22" s="71">
        <f t="shared" si="5"/>
        <v>17</v>
      </c>
      <c r="H22" s="26">
        <v>40</v>
      </c>
      <c r="I22" s="26">
        <v>22.5</v>
      </c>
      <c r="J22" s="27">
        <f t="shared" si="6"/>
        <v>680</v>
      </c>
      <c r="K22" s="27">
        <f t="shared" si="6"/>
        <v>382.5</v>
      </c>
      <c r="L22" s="27">
        <f t="shared" si="7"/>
        <v>340</v>
      </c>
      <c r="M22" s="27">
        <v>0</v>
      </c>
      <c r="N22" s="72"/>
      <c r="O22" s="72"/>
      <c r="P22" s="27">
        <f t="shared" si="8"/>
        <v>1402.5</v>
      </c>
    </row>
    <row r="23" spans="1:16" ht="12.75">
      <c r="A23" s="83"/>
      <c r="B23" s="84"/>
      <c r="C23" s="116" t="s">
        <v>37</v>
      </c>
      <c r="D23" s="66"/>
      <c r="E23" s="379"/>
      <c r="F23" s="30">
        <f>SUM(F15:F22)</f>
        <v>594</v>
      </c>
      <c r="G23" s="30">
        <f>SUM(G15:G22)</f>
        <v>594</v>
      </c>
      <c r="H23" s="30"/>
      <c r="I23" s="30"/>
      <c r="J23" s="31">
        <f aca="true" t="shared" si="9" ref="J23:O23">SUM(J15:J22)</f>
        <v>23760</v>
      </c>
      <c r="K23" s="31">
        <f t="shared" si="9"/>
        <v>13365</v>
      </c>
      <c r="L23" s="31">
        <f t="shared" si="9"/>
        <v>11880</v>
      </c>
      <c r="M23" s="31">
        <f t="shared" si="9"/>
        <v>804</v>
      </c>
      <c r="N23" s="31">
        <f t="shared" si="9"/>
        <v>0</v>
      </c>
      <c r="O23" s="31">
        <f t="shared" si="9"/>
        <v>0</v>
      </c>
      <c r="P23" s="31">
        <f>SUM(P15:P22)</f>
        <v>49809</v>
      </c>
    </row>
    <row r="24" spans="1:16" ht="12.75">
      <c r="A24" s="32"/>
      <c r="B24" s="33"/>
      <c r="C24" s="34"/>
      <c r="D24" s="65"/>
      <c r="E24" s="380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7"/>
    </row>
    <row r="25" spans="1:16" ht="12.75">
      <c r="A25" s="21">
        <v>3</v>
      </c>
      <c r="B25" s="38" t="s">
        <v>45</v>
      </c>
      <c r="C25" s="39" t="s">
        <v>46</v>
      </c>
      <c r="D25" s="120">
        <v>19893500</v>
      </c>
      <c r="E25" s="381" t="s">
        <v>525</v>
      </c>
      <c r="F25" s="40">
        <v>75</v>
      </c>
      <c r="G25" s="40">
        <f aca="true" t="shared" si="10" ref="G25:G31">F25</f>
        <v>75</v>
      </c>
      <c r="H25" s="40">
        <v>40</v>
      </c>
      <c r="I25" s="40">
        <v>22.5</v>
      </c>
      <c r="J25" s="41">
        <f aca="true" t="shared" si="11" ref="J25:K31">F25*H25</f>
        <v>3000</v>
      </c>
      <c r="K25" s="41">
        <f t="shared" si="11"/>
        <v>1687.5</v>
      </c>
      <c r="L25" s="41">
        <f aca="true" t="shared" si="12" ref="L25:L31">G25*20</f>
        <v>1500</v>
      </c>
      <c r="M25" s="41">
        <f>J25*15%</f>
        <v>450</v>
      </c>
      <c r="N25" s="41"/>
      <c r="O25" s="41"/>
      <c r="P25" s="41">
        <f aca="true" t="shared" si="13" ref="P25:P31">J25+K25+L25+M25+N25-O25</f>
        <v>6637.5</v>
      </c>
    </row>
    <row r="26" spans="1:16" ht="12.75">
      <c r="A26" s="83"/>
      <c r="B26" s="84"/>
      <c r="C26" s="29" t="s">
        <v>48</v>
      </c>
      <c r="D26" s="2">
        <v>19613650</v>
      </c>
      <c r="E26" s="377" t="s">
        <v>537</v>
      </c>
      <c r="F26" s="26">
        <v>99</v>
      </c>
      <c r="G26" s="26">
        <f>F26</f>
        <v>99</v>
      </c>
      <c r="H26" s="26">
        <v>40</v>
      </c>
      <c r="I26" s="26">
        <v>22.5</v>
      </c>
      <c r="J26" s="27">
        <f t="shared" si="11"/>
        <v>3960</v>
      </c>
      <c r="K26" s="27">
        <f t="shared" si="11"/>
        <v>2227.5</v>
      </c>
      <c r="L26" s="27">
        <f>G26*20</f>
        <v>1980</v>
      </c>
      <c r="M26" s="27">
        <v>0</v>
      </c>
      <c r="N26" s="27"/>
      <c r="O26" s="27"/>
      <c r="P26" s="27">
        <f>J26+K26+L26+M26+N26-O26</f>
        <v>8167.5</v>
      </c>
    </row>
    <row r="27" spans="1:16" ht="12.75">
      <c r="A27" s="83"/>
      <c r="B27" s="84"/>
      <c r="C27" s="70" t="s">
        <v>138</v>
      </c>
      <c r="D27" s="9">
        <v>19893470</v>
      </c>
      <c r="E27" s="378" t="s">
        <v>547</v>
      </c>
      <c r="F27" s="26">
        <v>17</v>
      </c>
      <c r="G27" s="71">
        <f>F27</f>
        <v>17</v>
      </c>
      <c r="H27" s="26">
        <v>40</v>
      </c>
      <c r="I27" s="26">
        <v>22.5</v>
      </c>
      <c r="J27" s="27">
        <f t="shared" si="11"/>
        <v>680</v>
      </c>
      <c r="K27" s="27">
        <f t="shared" si="11"/>
        <v>382.5</v>
      </c>
      <c r="L27" s="27">
        <f>G27*20</f>
        <v>340</v>
      </c>
      <c r="M27" s="27">
        <v>0</v>
      </c>
      <c r="N27" s="27"/>
      <c r="O27" s="27"/>
      <c r="P27" s="27">
        <f>J27+K27+L27+M27+N27-O27</f>
        <v>1402.5</v>
      </c>
    </row>
    <row r="28" spans="1:16" ht="12.75">
      <c r="A28" s="90"/>
      <c r="B28" s="91"/>
      <c r="C28" s="29" t="s">
        <v>47</v>
      </c>
      <c r="D28" s="2">
        <v>19935524</v>
      </c>
      <c r="E28" s="377" t="s">
        <v>470</v>
      </c>
      <c r="F28" s="26">
        <v>106</v>
      </c>
      <c r="G28" s="26">
        <f t="shared" si="10"/>
        <v>106</v>
      </c>
      <c r="H28" s="26">
        <v>40</v>
      </c>
      <c r="I28" s="26">
        <v>22.5</v>
      </c>
      <c r="J28" s="27">
        <f t="shared" si="11"/>
        <v>4240</v>
      </c>
      <c r="K28" s="27">
        <f t="shared" si="11"/>
        <v>2385</v>
      </c>
      <c r="L28" s="27">
        <f t="shared" si="12"/>
        <v>2120</v>
      </c>
      <c r="M28" s="27">
        <v>0</v>
      </c>
      <c r="N28" s="27"/>
      <c r="O28" s="27"/>
      <c r="P28" s="27">
        <f t="shared" si="13"/>
        <v>8745</v>
      </c>
    </row>
    <row r="29" spans="1:16" ht="12.75">
      <c r="A29" s="83"/>
      <c r="B29" s="84"/>
      <c r="C29" s="29" t="s">
        <v>49</v>
      </c>
      <c r="D29" s="2">
        <v>30455527</v>
      </c>
      <c r="E29" s="377" t="s">
        <v>544</v>
      </c>
      <c r="F29" s="26">
        <v>99</v>
      </c>
      <c r="G29" s="26">
        <f t="shared" si="10"/>
        <v>99</v>
      </c>
      <c r="H29" s="26">
        <v>40</v>
      </c>
      <c r="I29" s="26">
        <v>22.5</v>
      </c>
      <c r="J29" s="27">
        <f t="shared" si="11"/>
        <v>3960</v>
      </c>
      <c r="K29" s="27">
        <f t="shared" si="11"/>
        <v>2227.5</v>
      </c>
      <c r="L29" s="27">
        <f t="shared" si="12"/>
        <v>1980</v>
      </c>
      <c r="M29" s="27">
        <v>0</v>
      </c>
      <c r="N29" s="27"/>
      <c r="O29" s="27"/>
      <c r="P29" s="27">
        <f t="shared" si="13"/>
        <v>8167.5</v>
      </c>
    </row>
    <row r="30" spans="1:16" ht="12.75">
      <c r="A30" s="83"/>
      <c r="B30" s="84"/>
      <c r="C30" s="29" t="s">
        <v>50</v>
      </c>
      <c r="D30" s="2">
        <v>20124275</v>
      </c>
      <c r="E30" s="377" t="s">
        <v>494</v>
      </c>
      <c r="F30" s="26">
        <v>99</v>
      </c>
      <c r="G30" s="26">
        <f t="shared" si="10"/>
        <v>99</v>
      </c>
      <c r="H30" s="26">
        <v>40</v>
      </c>
      <c r="I30" s="26">
        <v>22.5</v>
      </c>
      <c r="J30" s="27">
        <f t="shared" si="11"/>
        <v>3960</v>
      </c>
      <c r="K30" s="27">
        <f t="shared" si="11"/>
        <v>2227.5</v>
      </c>
      <c r="L30" s="27">
        <f t="shared" si="12"/>
        <v>1980</v>
      </c>
      <c r="M30" s="27">
        <v>0</v>
      </c>
      <c r="N30" s="27"/>
      <c r="O30" s="27"/>
      <c r="P30" s="27">
        <f t="shared" si="13"/>
        <v>8167.5</v>
      </c>
    </row>
    <row r="31" spans="1:16" ht="12.75">
      <c r="A31" s="83"/>
      <c r="B31" s="84"/>
      <c r="C31" s="29" t="s">
        <v>51</v>
      </c>
      <c r="D31" s="2">
        <v>19893810</v>
      </c>
      <c r="E31" s="377" t="s">
        <v>468</v>
      </c>
      <c r="F31" s="26">
        <v>99</v>
      </c>
      <c r="G31" s="26">
        <f t="shared" si="10"/>
        <v>99</v>
      </c>
      <c r="H31" s="26">
        <v>40</v>
      </c>
      <c r="I31" s="26">
        <v>22.5</v>
      </c>
      <c r="J31" s="27">
        <f t="shared" si="11"/>
        <v>3960</v>
      </c>
      <c r="K31" s="27">
        <f t="shared" si="11"/>
        <v>2227.5</v>
      </c>
      <c r="L31" s="27">
        <f t="shared" si="12"/>
        <v>1980</v>
      </c>
      <c r="M31" s="27">
        <v>0</v>
      </c>
      <c r="N31" s="27"/>
      <c r="O31" s="27"/>
      <c r="P31" s="27">
        <f t="shared" si="13"/>
        <v>8167.5</v>
      </c>
    </row>
    <row r="32" spans="1:16" ht="12.75">
      <c r="A32" s="83"/>
      <c r="B32" s="84"/>
      <c r="C32" s="116" t="s">
        <v>37</v>
      </c>
      <c r="D32" s="6"/>
      <c r="E32" s="379"/>
      <c r="F32" s="30">
        <f>SUM(F25:F31)</f>
        <v>594</v>
      </c>
      <c r="G32" s="104">
        <f>SUM(G25:G31)</f>
        <v>594</v>
      </c>
      <c r="H32" s="30"/>
      <c r="I32" s="30"/>
      <c r="J32" s="31">
        <f aca="true" t="shared" si="14" ref="J32:P32">SUM(J25:J31)</f>
        <v>23760</v>
      </c>
      <c r="K32" s="31">
        <f t="shared" si="14"/>
        <v>13365</v>
      </c>
      <c r="L32" s="31">
        <f t="shared" si="14"/>
        <v>11880</v>
      </c>
      <c r="M32" s="31">
        <f t="shared" si="14"/>
        <v>450</v>
      </c>
      <c r="N32" s="31">
        <f t="shared" si="14"/>
        <v>0</v>
      </c>
      <c r="O32" s="31">
        <f t="shared" si="14"/>
        <v>0</v>
      </c>
      <c r="P32" s="31">
        <f t="shared" si="14"/>
        <v>49455</v>
      </c>
    </row>
    <row r="33" spans="1:16" ht="12.75">
      <c r="A33" s="32"/>
      <c r="B33" s="33"/>
      <c r="C33" s="13"/>
      <c r="D33" s="8"/>
      <c r="E33" s="382"/>
      <c r="F33" s="42"/>
      <c r="G33" s="42"/>
      <c r="H33" s="42"/>
      <c r="I33" s="42"/>
      <c r="J33" s="43"/>
      <c r="K33" s="43"/>
      <c r="L33" s="43"/>
      <c r="M33" s="43"/>
      <c r="N33" s="43"/>
      <c r="O33" s="43"/>
      <c r="P33" s="44"/>
    </row>
    <row r="34" spans="1:16" ht="25.5">
      <c r="A34" s="21">
        <v>4</v>
      </c>
      <c r="B34" s="38" t="s">
        <v>52</v>
      </c>
      <c r="C34" s="39" t="s">
        <v>53</v>
      </c>
      <c r="D34" s="120">
        <v>17153726</v>
      </c>
      <c r="E34" s="381" t="s">
        <v>464</v>
      </c>
      <c r="F34" s="40">
        <v>136</v>
      </c>
      <c r="G34" s="40">
        <f aca="true" t="shared" si="15" ref="G34:G40">F34</f>
        <v>136</v>
      </c>
      <c r="H34" s="40">
        <v>40</v>
      </c>
      <c r="I34" s="40">
        <v>22.5</v>
      </c>
      <c r="J34" s="41">
        <f aca="true" t="shared" si="16" ref="J34:K38">F34*H34</f>
        <v>5440</v>
      </c>
      <c r="K34" s="41">
        <f t="shared" si="16"/>
        <v>3060</v>
      </c>
      <c r="L34" s="41">
        <f aca="true" t="shared" si="17" ref="L34:L40">G34*20</f>
        <v>2720</v>
      </c>
      <c r="M34" s="41">
        <f>J34*15%</f>
        <v>816</v>
      </c>
      <c r="N34" s="41">
        <v>4883.18</v>
      </c>
      <c r="O34" s="41">
        <v>2653.18</v>
      </c>
      <c r="P34" s="41">
        <f aca="true" t="shared" si="18" ref="P34:P40">J34+K34+L34+M34+N34-O34</f>
        <v>14266</v>
      </c>
    </row>
    <row r="35" spans="1:16" ht="12.75">
      <c r="A35" s="90"/>
      <c r="B35" s="91"/>
      <c r="C35" s="29" t="s">
        <v>130</v>
      </c>
      <c r="D35" s="2">
        <v>17153726</v>
      </c>
      <c r="E35" s="377" t="s">
        <v>466</v>
      </c>
      <c r="F35" s="26">
        <v>85</v>
      </c>
      <c r="G35" s="26">
        <f t="shared" si="15"/>
        <v>85</v>
      </c>
      <c r="H35" s="26">
        <v>40</v>
      </c>
      <c r="I35" s="26">
        <v>22.5</v>
      </c>
      <c r="J35" s="27">
        <f t="shared" si="16"/>
        <v>3400</v>
      </c>
      <c r="K35" s="27">
        <f t="shared" si="16"/>
        <v>1912.5</v>
      </c>
      <c r="L35" s="27">
        <f t="shared" si="17"/>
        <v>1700</v>
      </c>
      <c r="M35" s="27">
        <v>0</v>
      </c>
      <c r="N35" s="27"/>
      <c r="O35" s="27"/>
      <c r="P35" s="27">
        <f t="shared" si="18"/>
        <v>7012.5</v>
      </c>
    </row>
    <row r="36" spans="1:16" ht="12.75">
      <c r="A36" s="83"/>
      <c r="B36" s="84"/>
      <c r="C36" s="29" t="s">
        <v>54</v>
      </c>
      <c r="D36" s="2">
        <v>17153726</v>
      </c>
      <c r="E36" s="225" t="s">
        <v>449</v>
      </c>
      <c r="F36" s="26">
        <v>0</v>
      </c>
      <c r="G36" s="26">
        <f t="shared" si="15"/>
        <v>0</v>
      </c>
      <c r="H36" s="26">
        <v>40</v>
      </c>
      <c r="I36" s="26">
        <v>22.5</v>
      </c>
      <c r="J36" s="27">
        <f t="shared" si="16"/>
        <v>0</v>
      </c>
      <c r="K36" s="27">
        <f t="shared" si="16"/>
        <v>0</v>
      </c>
      <c r="L36" s="27">
        <f t="shared" si="17"/>
        <v>0</v>
      </c>
      <c r="M36" s="27">
        <v>0</v>
      </c>
      <c r="N36" s="27"/>
      <c r="O36" s="27"/>
      <c r="P36" s="27">
        <f t="shared" si="18"/>
        <v>0</v>
      </c>
    </row>
    <row r="37" spans="1:16" ht="12.75">
      <c r="A37" s="83"/>
      <c r="B37" s="84"/>
      <c r="C37" s="74" t="s">
        <v>148</v>
      </c>
      <c r="D37" s="2">
        <v>17153726</v>
      </c>
      <c r="E37" s="377" t="s">
        <v>463</v>
      </c>
      <c r="F37" s="26">
        <v>85</v>
      </c>
      <c r="G37" s="26">
        <f t="shared" si="15"/>
        <v>85</v>
      </c>
      <c r="H37" s="26">
        <v>40</v>
      </c>
      <c r="I37" s="26">
        <v>22.5</v>
      </c>
      <c r="J37" s="27">
        <f t="shared" si="16"/>
        <v>3400</v>
      </c>
      <c r="K37" s="27">
        <f t="shared" si="16"/>
        <v>1912.5</v>
      </c>
      <c r="L37" s="27">
        <f t="shared" si="17"/>
        <v>1700</v>
      </c>
      <c r="M37" s="27">
        <v>0</v>
      </c>
      <c r="N37" s="27"/>
      <c r="O37" s="27"/>
      <c r="P37" s="27">
        <f t="shared" si="18"/>
        <v>7012.5</v>
      </c>
    </row>
    <row r="38" spans="1:16" ht="12.75">
      <c r="A38" s="83"/>
      <c r="B38" s="84"/>
      <c r="C38" s="29" t="s">
        <v>133</v>
      </c>
      <c r="D38" s="2">
        <v>17153726</v>
      </c>
      <c r="E38" s="377" t="s">
        <v>467</v>
      </c>
      <c r="F38" s="26">
        <v>51</v>
      </c>
      <c r="G38" s="26">
        <f t="shared" si="15"/>
        <v>51</v>
      </c>
      <c r="H38" s="26">
        <v>40</v>
      </c>
      <c r="I38" s="26">
        <v>22.5</v>
      </c>
      <c r="J38" s="27">
        <f t="shared" si="16"/>
        <v>2040</v>
      </c>
      <c r="K38" s="27">
        <f t="shared" si="16"/>
        <v>1147.5</v>
      </c>
      <c r="L38" s="27">
        <f t="shared" si="17"/>
        <v>1020</v>
      </c>
      <c r="M38" s="27">
        <v>0</v>
      </c>
      <c r="N38" s="27"/>
      <c r="O38" s="27"/>
      <c r="P38" s="27">
        <f t="shared" si="18"/>
        <v>4207.5</v>
      </c>
    </row>
    <row r="39" spans="1:16" ht="12.75">
      <c r="A39" s="83"/>
      <c r="B39" s="84"/>
      <c r="C39" s="74" t="s">
        <v>139</v>
      </c>
      <c r="D39" s="2">
        <v>17153726</v>
      </c>
      <c r="E39" s="377" t="s">
        <v>462</v>
      </c>
      <c r="F39" s="26">
        <v>144</v>
      </c>
      <c r="G39" s="26">
        <f t="shared" si="15"/>
        <v>144</v>
      </c>
      <c r="H39" s="26">
        <v>40</v>
      </c>
      <c r="I39" s="26">
        <v>22.5</v>
      </c>
      <c r="J39" s="27">
        <f>F39*H39</f>
        <v>5760</v>
      </c>
      <c r="K39" s="27">
        <f>G39*I39</f>
        <v>3240</v>
      </c>
      <c r="L39" s="27">
        <f t="shared" si="17"/>
        <v>2880</v>
      </c>
      <c r="M39" s="27">
        <v>0</v>
      </c>
      <c r="N39" s="27"/>
      <c r="O39" s="27"/>
      <c r="P39" s="27">
        <f t="shared" si="18"/>
        <v>11880</v>
      </c>
    </row>
    <row r="40" spans="1:16" ht="12.75">
      <c r="A40" s="83"/>
      <c r="B40" s="84"/>
      <c r="C40" s="70" t="s">
        <v>140</v>
      </c>
      <c r="D40" s="9">
        <v>17153726</v>
      </c>
      <c r="E40" s="378" t="s">
        <v>465</v>
      </c>
      <c r="F40" s="71">
        <v>93</v>
      </c>
      <c r="G40" s="26">
        <f t="shared" si="15"/>
        <v>93</v>
      </c>
      <c r="H40" s="71">
        <v>40</v>
      </c>
      <c r="I40" s="71">
        <v>22.5</v>
      </c>
      <c r="J40" s="72">
        <f>F40*H40</f>
        <v>3720</v>
      </c>
      <c r="K40" s="72">
        <f>G40*I40</f>
        <v>2092.5</v>
      </c>
      <c r="L40" s="72">
        <f t="shared" si="17"/>
        <v>1860</v>
      </c>
      <c r="M40" s="72">
        <v>0</v>
      </c>
      <c r="N40" s="72"/>
      <c r="O40" s="72"/>
      <c r="P40" s="72">
        <f t="shared" si="18"/>
        <v>7672.5</v>
      </c>
    </row>
    <row r="41" spans="1:16" ht="12.75">
      <c r="A41" s="99"/>
      <c r="B41" s="99"/>
      <c r="C41" s="56" t="s">
        <v>37</v>
      </c>
      <c r="D41" s="1"/>
      <c r="E41" s="375"/>
      <c r="F41" s="56">
        <f>SUM(F34:F40)</f>
        <v>594</v>
      </c>
      <c r="G41" s="56">
        <f>SUM(G34:G40)</f>
        <v>594</v>
      </c>
      <c r="H41" s="56"/>
      <c r="I41" s="56"/>
      <c r="J41" s="52">
        <f aca="true" t="shared" si="19" ref="J41:P41">SUM(J34:J40)</f>
        <v>23760</v>
      </c>
      <c r="K41" s="52">
        <f t="shared" si="19"/>
        <v>13365</v>
      </c>
      <c r="L41" s="52">
        <f t="shared" si="19"/>
        <v>11880</v>
      </c>
      <c r="M41" s="52">
        <f t="shared" si="19"/>
        <v>816</v>
      </c>
      <c r="N41" s="52">
        <f t="shared" si="19"/>
        <v>4883.18</v>
      </c>
      <c r="O41" s="52">
        <f t="shared" si="19"/>
        <v>2653.18</v>
      </c>
      <c r="P41" s="52">
        <f t="shared" si="19"/>
        <v>52051</v>
      </c>
    </row>
    <row r="42" spans="1:16" ht="12.75">
      <c r="A42" s="97"/>
      <c r="B42" s="98"/>
      <c r="C42" s="19"/>
      <c r="D42" s="18"/>
      <c r="E42" s="383"/>
      <c r="F42" s="105"/>
      <c r="G42" s="67"/>
      <c r="H42" s="67"/>
      <c r="I42" s="67"/>
      <c r="J42" s="68"/>
      <c r="K42" s="68"/>
      <c r="L42" s="68"/>
      <c r="M42" s="68"/>
      <c r="N42" s="68"/>
      <c r="O42" s="68"/>
      <c r="P42" s="69"/>
    </row>
    <row r="43" spans="1:16" ht="12.75">
      <c r="A43" s="24">
        <v>5</v>
      </c>
      <c r="B43" s="24" t="s">
        <v>55</v>
      </c>
      <c r="C43" s="16" t="s">
        <v>56</v>
      </c>
      <c r="D43" s="1">
        <v>28397840</v>
      </c>
      <c r="E43" s="377" t="s">
        <v>471</v>
      </c>
      <c r="F43" s="26">
        <v>234</v>
      </c>
      <c r="G43" s="26">
        <f aca="true" t="shared" si="20" ref="G43:G49">F43</f>
        <v>234</v>
      </c>
      <c r="H43" s="26">
        <v>40</v>
      </c>
      <c r="I43" s="26">
        <v>22.5</v>
      </c>
      <c r="J43" s="27">
        <f aca="true" t="shared" si="21" ref="J43:K49">F43*H43</f>
        <v>9360</v>
      </c>
      <c r="K43" s="27">
        <f t="shared" si="21"/>
        <v>5265</v>
      </c>
      <c r="L43" s="27">
        <f aca="true" t="shared" si="22" ref="L43:L49">G43*20</f>
        <v>4680</v>
      </c>
      <c r="M43" s="27">
        <f>J43*15%</f>
        <v>1404</v>
      </c>
      <c r="N43" s="27"/>
      <c r="O43" s="27"/>
      <c r="P43" s="27">
        <f aca="true" t="shared" si="23" ref="P43:P49">J43+K43+L43+M43+N43-O43</f>
        <v>20709</v>
      </c>
    </row>
    <row r="44" spans="1:16" ht="12.75">
      <c r="A44" s="90"/>
      <c r="B44" s="91"/>
      <c r="C44" s="29" t="s">
        <v>57</v>
      </c>
      <c r="D44" s="2">
        <v>28397840</v>
      </c>
      <c r="E44" s="377" t="s">
        <v>472</v>
      </c>
      <c r="F44" s="26">
        <v>24</v>
      </c>
      <c r="G44" s="26">
        <f t="shared" si="20"/>
        <v>24</v>
      </c>
      <c r="H44" s="26">
        <v>40</v>
      </c>
      <c r="I44" s="26">
        <v>22.5</v>
      </c>
      <c r="J44" s="27">
        <f t="shared" si="21"/>
        <v>960</v>
      </c>
      <c r="K44" s="27">
        <f t="shared" si="21"/>
        <v>540</v>
      </c>
      <c r="L44" s="27">
        <f t="shared" si="22"/>
        <v>480</v>
      </c>
      <c r="M44" s="27">
        <v>0</v>
      </c>
      <c r="N44" s="27"/>
      <c r="O44" s="27"/>
      <c r="P44" s="27">
        <f t="shared" si="23"/>
        <v>1980</v>
      </c>
    </row>
    <row r="45" spans="1:16" ht="12.75">
      <c r="A45" s="83"/>
      <c r="B45" s="84"/>
      <c r="C45" s="29" t="s">
        <v>58</v>
      </c>
      <c r="D45" s="2">
        <v>19935575</v>
      </c>
      <c r="E45" s="377" t="s">
        <v>545</v>
      </c>
      <c r="F45" s="26">
        <v>24</v>
      </c>
      <c r="G45" s="26">
        <f t="shared" si="20"/>
        <v>24</v>
      </c>
      <c r="H45" s="26">
        <v>40</v>
      </c>
      <c r="I45" s="26">
        <v>22.5</v>
      </c>
      <c r="J45" s="27">
        <f t="shared" si="21"/>
        <v>960</v>
      </c>
      <c r="K45" s="27">
        <f t="shared" si="21"/>
        <v>540</v>
      </c>
      <c r="L45" s="27">
        <f t="shared" si="22"/>
        <v>480</v>
      </c>
      <c r="M45" s="27">
        <v>0</v>
      </c>
      <c r="N45" s="27"/>
      <c r="O45" s="27"/>
      <c r="P45" s="27">
        <f t="shared" si="23"/>
        <v>1980</v>
      </c>
    </row>
    <row r="46" spans="1:16" ht="12.75">
      <c r="A46" s="83"/>
      <c r="B46" s="84"/>
      <c r="C46" s="29" t="s">
        <v>60</v>
      </c>
      <c r="D46" s="2">
        <v>19812300</v>
      </c>
      <c r="E46" s="377" t="s">
        <v>502</v>
      </c>
      <c r="F46" s="26">
        <v>48</v>
      </c>
      <c r="G46" s="26">
        <f t="shared" si="20"/>
        <v>48</v>
      </c>
      <c r="H46" s="26">
        <v>40</v>
      </c>
      <c r="I46" s="26">
        <v>22.5</v>
      </c>
      <c r="J46" s="27">
        <f t="shared" si="21"/>
        <v>1920</v>
      </c>
      <c r="K46" s="27">
        <f t="shared" si="21"/>
        <v>1080</v>
      </c>
      <c r="L46" s="27">
        <f t="shared" si="22"/>
        <v>960</v>
      </c>
      <c r="M46" s="27">
        <v>0</v>
      </c>
      <c r="N46" s="27"/>
      <c r="O46" s="27"/>
      <c r="P46" s="27">
        <f t="shared" si="23"/>
        <v>3960</v>
      </c>
    </row>
    <row r="47" spans="1:16" ht="12.75">
      <c r="A47" s="83"/>
      <c r="B47" s="84"/>
      <c r="C47" s="29" t="s">
        <v>59</v>
      </c>
      <c r="D47" s="2">
        <v>33277351</v>
      </c>
      <c r="E47" s="377" t="s">
        <v>504</v>
      </c>
      <c r="F47" s="26">
        <v>216</v>
      </c>
      <c r="G47" s="26">
        <f>F47</f>
        <v>216</v>
      </c>
      <c r="H47" s="26">
        <v>40</v>
      </c>
      <c r="I47" s="26">
        <v>22.5</v>
      </c>
      <c r="J47" s="27">
        <f t="shared" si="21"/>
        <v>8640</v>
      </c>
      <c r="K47" s="27">
        <f t="shared" si="21"/>
        <v>4860</v>
      </c>
      <c r="L47" s="27">
        <f>G47*20</f>
        <v>4320</v>
      </c>
      <c r="M47" s="27">
        <v>0</v>
      </c>
      <c r="N47" s="27"/>
      <c r="O47" s="27"/>
      <c r="P47" s="27">
        <f>J47+K47+L47+M47+N47-O47</f>
        <v>17820</v>
      </c>
    </row>
    <row r="48" spans="1:16" ht="12.75">
      <c r="A48" s="83"/>
      <c r="B48" s="84"/>
      <c r="C48" s="29" t="s">
        <v>141</v>
      </c>
      <c r="D48" s="2">
        <v>11777755</v>
      </c>
      <c r="E48" s="377" t="s">
        <v>517</v>
      </c>
      <c r="F48" s="26">
        <v>24</v>
      </c>
      <c r="G48" s="26">
        <f t="shared" si="20"/>
        <v>24</v>
      </c>
      <c r="H48" s="26">
        <v>40</v>
      </c>
      <c r="I48" s="26">
        <v>22.5</v>
      </c>
      <c r="J48" s="27">
        <f t="shared" si="21"/>
        <v>960</v>
      </c>
      <c r="K48" s="27">
        <f t="shared" si="21"/>
        <v>540</v>
      </c>
      <c r="L48" s="27">
        <f t="shared" si="22"/>
        <v>480</v>
      </c>
      <c r="M48" s="27">
        <v>0</v>
      </c>
      <c r="N48" s="27"/>
      <c r="O48" s="27"/>
      <c r="P48" s="27">
        <f t="shared" si="23"/>
        <v>1980</v>
      </c>
    </row>
    <row r="49" spans="1:16" ht="12.75">
      <c r="A49" s="83"/>
      <c r="B49" s="84"/>
      <c r="C49" s="29" t="s">
        <v>142</v>
      </c>
      <c r="D49" s="2">
        <v>11777755</v>
      </c>
      <c r="E49" s="377" t="s">
        <v>516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27"/>
      <c r="O49" s="27"/>
      <c r="P49" s="27">
        <f t="shared" si="23"/>
        <v>1980</v>
      </c>
    </row>
    <row r="50" spans="1:16" ht="12.75">
      <c r="A50" s="83"/>
      <c r="B50" s="84"/>
      <c r="C50" s="116" t="s">
        <v>37</v>
      </c>
      <c r="D50" s="6"/>
      <c r="E50" s="379"/>
      <c r="F50" s="30">
        <f>SUM(F43:F49)</f>
        <v>594</v>
      </c>
      <c r="G50" s="30">
        <f>SUM(G43:G49)</f>
        <v>594</v>
      </c>
      <c r="H50" s="30"/>
      <c r="I50" s="30"/>
      <c r="J50" s="31">
        <f aca="true" t="shared" si="24" ref="J50:P50">SUM(J43:J49)</f>
        <v>23760</v>
      </c>
      <c r="K50" s="31">
        <f t="shared" si="24"/>
        <v>13365</v>
      </c>
      <c r="L50" s="31">
        <f t="shared" si="24"/>
        <v>11880</v>
      </c>
      <c r="M50" s="31">
        <f t="shared" si="24"/>
        <v>1404</v>
      </c>
      <c r="N50" s="31">
        <f t="shared" si="24"/>
        <v>0</v>
      </c>
      <c r="O50" s="31">
        <f t="shared" si="24"/>
        <v>0</v>
      </c>
      <c r="P50" s="31">
        <f t="shared" si="24"/>
        <v>50409</v>
      </c>
    </row>
    <row r="51" spans="1:16" ht="12.75">
      <c r="A51" s="92"/>
      <c r="B51" s="93"/>
      <c r="C51" s="14"/>
      <c r="D51" s="10"/>
      <c r="E51" s="384"/>
      <c r="F51" s="47"/>
      <c r="G51" s="47"/>
      <c r="H51" s="47"/>
      <c r="I51" s="47"/>
      <c r="J51" s="48"/>
      <c r="K51" s="48"/>
      <c r="L51" s="48"/>
      <c r="M51" s="48"/>
      <c r="N51" s="48"/>
      <c r="O51" s="48"/>
      <c r="P51" s="49"/>
    </row>
    <row r="52" spans="1:16" ht="25.5">
      <c r="A52" s="94">
        <v>6</v>
      </c>
      <c r="B52" s="121" t="s">
        <v>153</v>
      </c>
      <c r="C52" s="16" t="s">
        <v>65</v>
      </c>
      <c r="D52" s="1">
        <v>27597939</v>
      </c>
      <c r="E52" s="377" t="s">
        <v>455</v>
      </c>
      <c r="F52" s="26">
        <v>68</v>
      </c>
      <c r="G52" s="26">
        <f aca="true" t="shared" si="25" ref="G52:G63">F52</f>
        <v>68</v>
      </c>
      <c r="H52" s="26">
        <v>40</v>
      </c>
      <c r="I52" s="26">
        <v>22.5</v>
      </c>
      <c r="J52" s="27">
        <f aca="true" t="shared" si="26" ref="J52:K63">F52*H52</f>
        <v>2720</v>
      </c>
      <c r="K52" s="27">
        <f t="shared" si="26"/>
        <v>1530</v>
      </c>
      <c r="L52" s="27">
        <f>G52*20</f>
        <v>1360</v>
      </c>
      <c r="M52" s="27">
        <f>J52*15%</f>
        <v>408</v>
      </c>
      <c r="N52" s="27"/>
      <c r="O52" s="27"/>
      <c r="P52" s="27">
        <f aca="true" t="shared" si="27" ref="P52:P63">J52+K52+L52+M52+N52-O52</f>
        <v>6018</v>
      </c>
    </row>
    <row r="53" spans="1:16" ht="12.75">
      <c r="A53" s="90"/>
      <c r="B53" s="91"/>
      <c r="C53" s="29" t="s">
        <v>66</v>
      </c>
      <c r="D53" s="2">
        <v>27597939</v>
      </c>
      <c r="E53" s="377" t="s">
        <v>456</v>
      </c>
      <c r="F53" s="26">
        <v>42</v>
      </c>
      <c r="G53" s="26">
        <f t="shared" si="25"/>
        <v>42</v>
      </c>
      <c r="H53" s="26">
        <v>40</v>
      </c>
      <c r="I53" s="26">
        <v>22.5</v>
      </c>
      <c r="J53" s="27">
        <f t="shared" si="26"/>
        <v>1680</v>
      </c>
      <c r="K53" s="27">
        <f t="shared" si="26"/>
        <v>945</v>
      </c>
      <c r="L53" s="27">
        <f>F53*20</f>
        <v>840</v>
      </c>
      <c r="M53" s="27">
        <v>0</v>
      </c>
      <c r="N53" s="27"/>
      <c r="O53" s="27"/>
      <c r="P53" s="27">
        <f t="shared" si="27"/>
        <v>3465</v>
      </c>
    </row>
    <row r="54" spans="1:16" ht="12.75">
      <c r="A54" s="83"/>
      <c r="B54" s="84"/>
      <c r="C54" s="29" t="s">
        <v>149</v>
      </c>
      <c r="D54" s="2">
        <v>20255769</v>
      </c>
      <c r="E54" s="377" t="s">
        <v>543</v>
      </c>
      <c r="F54" s="26">
        <v>58</v>
      </c>
      <c r="G54" s="26">
        <f t="shared" si="25"/>
        <v>58</v>
      </c>
      <c r="H54" s="26">
        <v>40</v>
      </c>
      <c r="I54" s="26">
        <v>22.5</v>
      </c>
      <c r="J54" s="27">
        <f t="shared" si="26"/>
        <v>2320</v>
      </c>
      <c r="K54" s="27">
        <f t="shared" si="26"/>
        <v>1305</v>
      </c>
      <c r="L54" s="27">
        <f>F54*20</f>
        <v>1160</v>
      </c>
      <c r="M54" s="27">
        <v>0</v>
      </c>
      <c r="N54" s="27"/>
      <c r="O54" s="27"/>
      <c r="P54" s="27">
        <f t="shared" si="27"/>
        <v>4785</v>
      </c>
    </row>
    <row r="55" spans="1:16" ht="12.75">
      <c r="A55" s="83"/>
      <c r="B55" s="84"/>
      <c r="C55" s="29" t="s">
        <v>67</v>
      </c>
      <c r="D55" s="2">
        <v>20149229</v>
      </c>
      <c r="E55" s="377" t="s">
        <v>486</v>
      </c>
      <c r="F55" s="26">
        <v>89</v>
      </c>
      <c r="G55" s="26">
        <f t="shared" si="25"/>
        <v>89</v>
      </c>
      <c r="H55" s="26">
        <v>40</v>
      </c>
      <c r="I55" s="26">
        <v>22.5</v>
      </c>
      <c r="J55" s="27">
        <f t="shared" si="26"/>
        <v>3560</v>
      </c>
      <c r="K55" s="27">
        <f t="shared" si="26"/>
        <v>2002.5</v>
      </c>
      <c r="L55" s="27">
        <f aca="true" t="shared" si="28" ref="L55:L63">G55*20</f>
        <v>1780</v>
      </c>
      <c r="M55" s="27">
        <v>0</v>
      </c>
      <c r="N55" s="27"/>
      <c r="O55" s="27"/>
      <c r="P55" s="27">
        <f t="shared" si="27"/>
        <v>7342.5</v>
      </c>
    </row>
    <row r="56" spans="1:16" ht="12.75">
      <c r="A56" s="83"/>
      <c r="B56" s="84"/>
      <c r="C56" s="29" t="s">
        <v>68</v>
      </c>
      <c r="D56" s="2">
        <v>20655714</v>
      </c>
      <c r="E56" s="377" t="s">
        <v>497</v>
      </c>
      <c r="F56" s="26">
        <v>64</v>
      </c>
      <c r="G56" s="26">
        <f t="shared" si="25"/>
        <v>64</v>
      </c>
      <c r="H56" s="26">
        <v>40</v>
      </c>
      <c r="I56" s="26">
        <v>22.5</v>
      </c>
      <c r="J56" s="27">
        <f t="shared" si="26"/>
        <v>2560</v>
      </c>
      <c r="K56" s="27">
        <f t="shared" si="26"/>
        <v>1440</v>
      </c>
      <c r="L56" s="27">
        <f t="shared" si="28"/>
        <v>1280</v>
      </c>
      <c r="M56" s="27">
        <v>0</v>
      </c>
      <c r="N56" s="27"/>
      <c r="O56" s="27"/>
      <c r="P56" s="27">
        <f t="shared" si="27"/>
        <v>5280</v>
      </c>
    </row>
    <row r="57" spans="1:16" ht="12.75">
      <c r="A57" s="83"/>
      <c r="B57" s="84"/>
      <c r="C57" s="29" t="s">
        <v>134</v>
      </c>
      <c r="D57" s="2">
        <v>27597939</v>
      </c>
      <c r="E57" s="225" t="s">
        <v>449</v>
      </c>
      <c r="F57" s="26">
        <v>0</v>
      </c>
      <c r="G57" s="26">
        <f t="shared" si="25"/>
        <v>0</v>
      </c>
      <c r="H57" s="26">
        <v>40</v>
      </c>
      <c r="I57" s="26">
        <v>22.5</v>
      </c>
      <c r="J57" s="27">
        <f t="shared" si="26"/>
        <v>0</v>
      </c>
      <c r="K57" s="27">
        <f t="shared" si="26"/>
        <v>0</v>
      </c>
      <c r="L57" s="27">
        <f t="shared" si="28"/>
        <v>0</v>
      </c>
      <c r="M57" s="27">
        <v>0</v>
      </c>
      <c r="N57" s="27"/>
      <c r="O57" s="27"/>
      <c r="P57" s="27">
        <f t="shared" si="27"/>
        <v>0</v>
      </c>
    </row>
    <row r="58" spans="1:16" ht="12.75">
      <c r="A58" s="83"/>
      <c r="B58" s="84"/>
      <c r="C58" s="29" t="s">
        <v>150</v>
      </c>
      <c r="D58" s="2">
        <v>38873983</v>
      </c>
      <c r="E58" s="377" t="s">
        <v>480</v>
      </c>
      <c r="F58" s="26">
        <v>34</v>
      </c>
      <c r="G58" s="26">
        <f t="shared" si="25"/>
        <v>34</v>
      </c>
      <c r="H58" s="26">
        <v>40</v>
      </c>
      <c r="I58" s="26">
        <v>22.5</v>
      </c>
      <c r="J58" s="27">
        <f t="shared" si="26"/>
        <v>1360</v>
      </c>
      <c r="K58" s="27">
        <f t="shared" si="26"/>
        <v>765</v>
      </c>
      <c r="L58" s="27">
        <f t="shared" si="28"/>
        <v>680</v>
      </c>
      <c r="M58" s="27">
        <v>0</v>
      </c>
      <c r="N58" s="27"/>
      <c r="O58" s="27"/>
      <c r="P58" s="27">
        <f t="shared" si="27"/>
        <v>2805</v>
      </c>
    </row>
    <row r="59" spans="1:16" ht="12.75">
      <c r="A59" s="83"/>
      <c r="B59" s="84"/>
      <c r="C59" s="29" t="s">
        <v>151</v>
      </c>
      <c r="D59" s="2">
        <v>25917336</v>
      </c>
      <c r="E59" s="377" t="s">
        <v>513</v>
      </c>
      <c r="F59" s="26">
        <v>75</v>
      </c>
      <c r="G59" s="26">
        <f t="shared" si="25"/>
        <v>75</v>
      </c>
      <c r="H59" s="26">
        <v>40</v>
      </c>
      <c r="I59" s="26">
        <v>22.5</v>
      </c>
      <c r="J59" s="27">
        <f t="shared" si="26"/>
        <v>3000</v>
      </c>
      <c r="K59" s="27">
        <f t="shared" si="26"/>
        <v>1687.5</v>
      </c>
      <c r="L59" s="27">
        <f t="shared" si="28"/>
        <v>1500</v>
      </c>
      <c r="M59" s="27">
        <v>0</v>
      </c>
      <c r="N59" s="27"/>
      <c r="O59" s="27"/>
      <c r="P59" s="27">
        <f t="shared" si="27"/>
        <v>6187.5</v>
      </c>
    </row>
    <row r="60" spans="1:16" ht="12.75">
      <c r="A60" s="83"/>
      <c r="B60" s="84"/>
      <c r="C60" s="29" t="s">
        <v>113</v>
      </c>
      <c r="D60" s="2">
        <v>20074924</v>
      </c>
      <c r="E60" s="377" t="s">
        <v>528</v>
      </c>
      <c r="F60" s="26">
        <v>58</v>
      </c>
      <c r="G60" s="26">
        <f t="shared" si="25"/>
        <v>58</v>
      </c>
      <c r="H60" s="26">
        <v>40</v>
      </c>
      <c r="I60" s="26">
        <v>22.5</v>
      </c>
      <c r="J60" s="27">
        <f t="shared" si="26"/>
        <v>2320</v>
      </c>
      <c r="K60" s="27">
        <f t="shared" si="26"/>
        <v>1305</v>
      </c>
      <c r="L60" s="27">
        <f t="shared" si="28"/>
        <v>1160</v>
      </c>
      <c r="M60" s="27">
        <v>0</v>
      </c>
      <c r="N60" s="27"/>
      <c r="O60" s="27"/>
      <c r="P60" s="27">
        <f t="shared" si="27"/>
        <v>4785</v>
      </c>
    </row>
    <row r="61" spans="1:16" ht="12.75">
      <c r="A61" s="83"/>
      <c r="B61" s="84"/>
      <c r="C61" s="29" t="s">
        <v>122</v>
      </c>
      <c r="D61" s="2">
        <v>25917336</v>
      </c>
      <c r="E61" s="377" t="s">
        <v>514</v>
      </c>
      <c r="F61" s="26">
        <v>48</v>
      </c>
      <c r="G61" s="26">
        <f t="shared" si="25"/>
        <v>48</v>
      </c>
      <c r="H61" s="26">
        <v>40</v>
      </c>
      <c r="I61" s="26">
        <v>22.5</v>
      </c>
      <c r="J61" s="27">
        <f t="shared" si="26"/>
        <v>1920</v>
      </c>
      <c r="K61" s="27">
        <f t="shared" si="26"/>
        <v>1080</v>
      </c>
      <c r="L61" s="27">
        <f t="shared" si="28"/>
        <v>960</v>
      </c>
      <c r="M61" s="27">
        <v>0</v>
      </c>
      <c r="N61" s="27"/>
      <c r="O61" s="27"/>
      <c r="P61" s="27">
        <f t="shared" si="27"/>
        <v>3960</v>
      </c>
    </row>
    <row r="62" spans="1:16" ht="12.75">
      <c r="A62" s="83"/>
      <c r="B62" s="84"/>
      <c r="C62" s="29" t="s">
        <v>123</v>
      </c>
      <c r="D62" s="2">
        <v>25917336</v>
      </c>
      <c r="E62" s="377" t="s">
        <v>515</v>
      </c>
      <c r="F62" s="26">
        <v>58</v>
      </c>
      <c r="G62" s="26">
        <f t="shared" si="25"/>
        <v>58</v>
      </c>
      <c r="H62" s="26">
        <v>40</v>
      </c>
      <c r="I62" s="26">
        <v>22.5</v>
      </c>
      <c r="J62" s="27">
        <f t="shared" si="26"/>
        <v>2320</v>
      </c>
      <c r="K62" s="27">
        <f t="shared" si="26"/>
        <v>1305</v>
      </c>
      <c r="L62" s="27">
        <f t="shared" si="28"/>
        <v>1160</v>
      </c>
      <c r="M62" s="27">
        <v>0</v>
      </c>
      <c r="N62" s="27"/>
      <c r="O62" s="27"/>
      <c r="P62" s="27">
        <f t="shared" si="27"/>
        <v>4785</v>
      </c>
    </row>
    <row r="63" spans="1:16" ht="12.75">
      <c r="A63" s="83"/>
      <c r="B63" s="84"/>
      <c r="C63" s="29" t="s">
        <v>124</v>
      </c>
      <c r="D63" s="2">
        <v>25917336</v>
      </c>
      <c r="E63" s="225" t="s">
        <v>449</v>
      </c>
      <c r="F63" s="26">
        <v>0</v>
      </c>
      <c r="G63" s="26">
        <f t="shared" si="25"/>
        <v>0</v>
      </c>
      <c r="H63" s="26">
        <v>40</v>
      </c>
      <c r="I63" s="26">
        <v>22.5</v>
      </c>
      <c r="J63" s="27">
        <f t="shared" si="26"/>
        <v>0</v>
      </c>
      <c r="K63" s="27">
        <f t="shared" si="26"/>
        <v>0</v>
      </c>
      <c r="L63" s="27">
        <f t="shared" si="28"/>
        <v>0</v>
      </c>
      <c r="M63" s="27">
        <v>0</v>
      </c>
      <c r="N63" s="27"/>
      <c r="O63" s="27"/>
      <c r="P63" s="27">
        <f t="shared" si="27"/>
        <v>0</v>
      </c>
    </row>
    <row r="64" spans="1:16" ht="12.75">
      <c r="A64" s="83"/>
      <c r="B64" s="84"/>
      <c r="C64" s="117" t="s">
        <v>37</v>
      </c>
      <c r="D64" s="1"/>
      <c r="E64" s="375"/>
      <c r="F64" s="56">
        <f>SUM(F52:F63)</f>
        <v>594</v>
      </c>
      <c r="G64" s="56">
        <f>SUM(G52:G63)</f>
        <v>594</v>
      </c>
      <c r="H64" s="56"/>
      <c r="I64" s="56"/>
      <c r="J64" s="52">
        <f aca="true" t="shared" si="29" ref="J64:O64">SUM(J52:J63)</f>
        <v>23760</v>
      </c>
      <c r="K64" s="52">
        <f t="shared" si="29"/>
        <v>13365</v>
      </c>
      <c r="L64" s="52">
        <f t="shared" si="29"/>
        <v>11880</v>
      </c>
      <c r="M64" s="52">
        <f t="shared" si="29"/>
        <v>408</v>
      </c>
      <c r="N64" s="52">
        <f t="shared" si="29"/>
        <v>0</v>
      </c>
      <c r="O64" s="52">
        <f t="shared" si="29"/>
        <v>0</v>
      </c>
      <c r="P64" s="52">
        <f>SUM(P52:P63)</f>
        <v>49413</v>
      </c>
    </row>
    <row r="65" spans="1:16" ht="12.75">
      <c r="A65" s="53"/>
      <c r="B65" s="54"/>
      <c r="C65" s="16"/>
      <c r="D65" s="1"/>
      <c r="E65" s="375"/>
      <c r="F65" s="56"/>
      <c r="G65" s="56"/>
      <c r="H65" s="56"/>
      <c r="I65" s="56"/>
      <c r="J65" s="52"/>
      <c r="K65" s="52"/>
      <c r="L65" s="52"/>
      <c r="M65" s="52"/>
      <c r="N65" s="52"/>
      <c r="O65" s="52"/>
      <c r="P65" s="52"/>
    </row>
    <row r="66" spans="1:16" ht="12.75">
      <c r="A66" s="45">
        <v>7</v>
      </c>
      <c r="B66" s="64" t="s">
        <v>69</v>
      </c>
      <c r="C66" s="16" t="s">
        <v>70</v>
      </c>
      <c r="D66" s="1">
        <v>36242617</v>
      </c>
      <c r="E66" s="377" t="s">
        <v>511</v>
      </c>
      <c r="F66" s="26">
        <v>99</v>
      </c>
      <c r="G66" s="26">
        <f aca="true" t="shared" si="30" ref="G66:G73">F66</f>
        <v>99</v>
      </c>
      <c r="H66" s="26">
        <v>40</v>
      </c>
      <c r="I66" s="26">
        <v>22.5</v>
      </c>
      <c r="J66" s="27">
        <f aca="true" t="shared" si="31" ref="J66:K71">F66*H66</f>
        <v>3960</v>
      </c>
      <c r="K66" s="27">
        <f t="shared" si="31"/>
        <v>2227.5</v>
      </c>
      <c r="L66" s="27">
        <f aca="true" t="shared" si="32" ref="L66:L71">G66*20</f>
        <v>1980</v>
      </c>
      <c r="M66" s="27">
        <f>J66*15%</f>
        <v>594</v>
      </c>
      <c r="N66" s="27"/>
      <c r="O66" s="27"/>
      <c r="P66" s="27">
        <f aca="true" t="shared" si="33" ref="P66:P73">J66+K66+L66+M66+N66-O66</f>
        <v>8761.5</v>
      </c>
    </row>
    <row r="67" spans="1:16" ht="12.75">
      <c r="A67" s="90"/>
      <c r="B67" s="91"/>
      <c r="C67" s="29" t="s">
        <v>71</v>
      </c>
      <c r="D67" s="2">
        <v>19890104</v>
      </c>
      <c r="E67" s="377" t="s">
        <v>534</v>
      </c>
      <c r="F67" s="26">
        <v>99</v>
      </c>
      <c r="G67" s="26">
        <f t="shared" si="30"/>
        <v>99</v>
      </c>
      <c r="H67" s="26">
        <v>40</v>
      </c>
      <c r="I67" s="26">
        <v>22.5</v>
      </c>
      <c r="J67" s="27">
        <f t="shared" si="31"/>
        <v>3960</v>
      </c>
      <c r="K67" s="27">
        <f t="shared" si="31"/>
        <v>2227.5</v>
      </c>
      <c r="L67" s="27">
        <f t="shared" si="32"/>
        <v>1980</v>
      </c>
      <c r="M67" s="27">
        <v>0</v>
      </c>
      <c r="N67" s="27"/>
      <c r="O67" s="27"/>
      <c r="P67" s="27">
        <f t="shared" si="33"/>
        <v>8167.5</v>
      </c>
    </row>
    <row r="68" spans="1:16" ht="12.75">
      <c r="A68" s="83"/>
      <c r="B68" s="84"/>
      <c r="C68" s="29" t="s">
        <v>73</v>
      </c>
      <c r="D68" s="2">
        <v>19890074</v>
      </c>
      <c r="E68" s="377" t="s">
        <v>535</v>
      </c>
      <c r="F68" s="26">
        <v>82</v>
      </c>
      <c r="G68" s="26">
        <f t="shared" si="30"/>
        <v>82</v>
      </c>
      <c r="H68" s="26">
        <v>40</v>
      </c>
      <c r="I68" s="26">
        <v>22.5</v>
      </c>
      <c r="J68" s="27">
        <f t="shared" si="31"/>
        <v>3280</v>
      </c>
      <c r="K68" s="27">
        <f t="shared" si="31"/>
        <v>1845</v>
      </c>
      <c r="L68" s="27">
        <f t="shared" si="32"/>
        <v>1640</v>
      </c>
      <c r="M68" s="27">
        <v>0</v>
      </c>
      <c r="N68" s="27"/>
      <c r="O68" s="27"/>
      <c r="P68" s="27">
        <f t="shared" si="33"/>
        <v>6765</v>
      </c>
    </row>
    <row r="69" spans="1:16" ht="12.75">
      <c r="A69" s="83"/>
      <c r="B69" s="84"/>
      <c r="C69" s="29" t="s">
        <v>75</v>
      </c>
      <c r="D69" s="2">
        <v>19359944</v>
      </c>
      <c r="E69" s="225" t="s">
        <v>449</v>
      </c>
      <c r="F69" s="26">
        <v>0</v>
      </c>
      <c r="G69" s="26">
        <f t="shared" si="30"/>
        <v>0</v>
      </c>
      <c r="H69" s="26">
        <v>40</v>
      </c>
      <c r="I69" s="26">
        <v>22.5</v>
      </c>
      <c r="J69" s="27">
        <f t="shared" si="31"/>
        <v>0</v>
      </c>
      <c r="K69" s="27">
        <f t="shared" si="31"/>
        <v>0</v>
      </c>
      <c r="L69" s="27">
        <f t="shared" si="32"/>
        <v>0</v>
      </c>
      <c r="M69" s="27">
        <v>0</v>
      </c>
      <c r="N69" s="27"/>
      <c r="O69" s="27"/>
      <c r="P69" s="27">
        <f t="shared" si="33"/>
        <v>0</v>
      </c>
    </row>
    <row r="70" spans="1:16" ht="12.75">
      <c r="A70" s="83"/>
      <c r="B70" s="84"/>
      <c r="C70" s="29" t="s">
        <v>76</v>
      </c>
      <c r="D70" s="2">
        <v>36576307</v>
      </c>
      <c r="E70" s="377" t="s">
        <v>542</v>
      </c>
      <c r="F70" s="26">
        <v>107</v>
      </c>
      <c r="G70" s="26">
        <f t="shared" si="30"/>
        <v>107</v>
      </c>
      <c r="H70" s="26">
        <v>40</v>
      </c>
      <c r="I70" s="26">
        <v>22.5</v>
      </c>
      <c r="J70" s="27">
        <f t="shared" si="31"/>
        <v>4280</v>
      </c>
      <c r="K70" s="27">
        <f t="shared" si="31"/>
        <v>2407.5</v>
      </c>
      <c r="L70" s="27">
        <f t="shared" si="32"/>
        <v>2140</v>
      </c>
      <c r="M70" s="27">
        <v>0</v>
      </c>
      <c r="N70" s="27"/>
      <c r="O70" s="27"/>
      <c r="P70" s="27">
        <f t="shared" si="33"/>
        <v>8827.5</v>
      </c>
    </row>
    <row r="71" spans="1:16" ht="12.75">
      <c r="A71" s="83"/>
      <c r="B71" s="84"/>
      <c r="C71" s="29" t="s">
        <v>77</v>
      </c>
      <c r="D71" s="2">
        <v>19759614</v>
      </c>
      <c r="E71" s="377" t="s">
        <v>533</v>
      </c>
      <c r="F71" s="26">
        <v>82</v>
      </c>
      <c r="G71" s="26">
        <f t="shared" si="30"/>
        <v>82</v>
      </c>
      <c r="H71" s="26">
        <v>40</v>
      </c>
      <c r="I71" s="26">
        <v>22.5</v>
      </c>
      <c r="J71" s="27">
        <f t="shared" si="31"/>
        <v>3280</v>
      </c>
      <c r="K71" s="27">
        <f t="shared" si="31"/>
        <v>1845</v>
      </c>
      <c r="L71" s="27">
        <f t="shared" si="32"/>
        <v>1640</v>
      </c>
      <c r="M71" s="27">
        <v>0</v>
      </c>
      <c r="N71" s="27"/>
      <c r="O71" s="27"/>
      <c r="P71" s="27">
        <f t="shared" si="33"/>
        <v>6765</v>
      </c>
    </row>
    <row r="72" spans="1:16" ht="12.75">
      <c r="A72" s="83"/>
      <c r="B72" s="84"/>
      <c r="C72" s="29" t="s">
        <v>258</v>
      </c>
      <c r="D72" s="2">
        <v>26928317</v>
      </c>
      <c r="E72" s="377" t="s">
        <v>459</v>
      </c>
      <c r="F72" s="26">
        <v>91</v>
      </c>
      <c r="G72" s="26">
        <f t="shared" si="30"/>
        <v>91</v>
      </c>
      <c r="H72" s="26">
        <v>40</v>
      </c>
      <c r="I72" s="26">
        <v>22.5</v>
      </c>
      <c r="J72" s="27">
        <f>F72*H72</f>
        <v>3640</v>
      </c>
      <c r="K72" s="27">
        <f>G72*I72</f>
        <v>2047.5</v>
      </c>
      <c r="L72" s="27">
        <f>G72*20</f>
        <v>1820</v>
      </c>
      <c r="M72" s="27">
        <v>0</v>
      </c>
      <c r="N72" s="27"/>
      <c r="O72" s="27"/>
      <c r="P72" s="27">
        <f t="shared" si="33"/>
        <v>7507.5</v>
      </c>
    </row>
    <row r="73" spans="1:16" ht="12.75">
      <c r="A73" s="83"/>
      <c r="B73" s="84"/>
      <c r="C73" s="29" t="s">
        <v>74</v>
      </c>
      <c r="D73" s="2">
        <v>33404234</v>
      </c>
      <c r="E73" s="377" t="s">
        <v>493</v>
      </c>
      <c r="F73" s="26">
        <v>34</v>
      </c>
      <c r="G73" s="26">
        <f t="shared" si="30"/>
        <v>34</v>
      </c>
      <c r="H73" s="26">
        <v>40</v>
      </c>
      <c r="I73" s="26">
        <v>22.5</v>
      </c>
      <c r="J73" s="27">
        <f>F73*H73</f>
        <v>1360</v>
      </c>
      <c r="K73" s="27">
        <f>G73*I73</f>
        <v>765</v>
      </c>
      <c r="L73" s="27">
        <f>G73*20</f>
        <v>680</v>
      </c>
      <c r="M73" s="27">
        <v>0</v>
      </c>
      <c r="N73" s="27"/>
      <c r="O73" s="27"/>
      <c r="P73" s="27">
        <f t="shared" si="33"/>
        <v>2805</v>
      </c>
    </row>
    <row r="74" spans="1:16" ht="12.75">
      <c r="A74" s="83"/>
      <c r="B74" s="84"/>
      <c r="C74" s="117" t="s">
        <v>37</v>
      </c>
      <c r="D74" s="1"/>
      <c r="E74" s="375"/>
      <c r="F74" s="56">
        <f>SUM(F66:F73)</f>
        <v>594</v>
      </c>
      <c r="G74" s="56">
        <f>SUM(G66:G73)</f>
        <v>594</v>
      </c>
      <c r="H74" s="56"/>
      <c r="I74" s="56"/>
      <c r="J74" s="52">
        <f>SUM(J66:J73)</f>
        <v>23760</v>
      </c>
      <c r="K74" s="52">
        <f>SUM(K66:K73)</f>
        <v>13365</v>
      </c>
      <c r="L74" s="52">
        <f>SUM(L66:L73)</f>
        <v>11880</v>
      </c>
      <c r="M74" s="52">
        <f>SUM(M66:M73)</f>
        <v>594</v>
      </c>
      <c r="N74" s="52">
        <f>SUM(N66:N71)</f>
        <v>0</v>
      </c>
      <c r="O74" s="52">
        <f>SUM(O66:O71)</f>
        <v>0</v>
      </c>
      <c r="P74" s="52">
        <f>SUM(P66:P73)</f>
        <v>49599</v>
      </c>
    </row>
    <row r="75" spans="1:16" ht="12.75">
      <c r="A75" s="53"/>
      <c r="B75" s="54"/>
      <c r="C75" s="55"/>
      <c r="D75" s="1"/>
      <c r="E75" s="375"/>
      <c r="F75" s="56"/>
      <c r="G75" s="56"/>
      <c r="H75" s="56"/>
      <c r="I75" s="56"/>
      <c r="J75" s="52"/>
      <c r="K75" s="52"/>
      <c r="L75" s="52"/>
      <c r="M75" s="52"/>
      <c r="N75" s="52"/>
      <c r="O75" s="52"/>
      <c r="P75" s="52"/>
    </row>
    <row r="76" spans="1:16" ht="12.75">
      <c r="A76" s="45">
        <v>8</v>
      </c>
      <c r="B76" s="46" t="s">
        <v>78</v>
      </c>
      <c r="C76" s="16" t="s">
        <v>79</v>
      </c>
      <c r="D76" s="1">
        <v>11917220</v>
      </c>
      <c r="E76" s="377" t="s">
        <v>507</v>
      </c>
      <c r="F76" s="26">
        <v>106</v>
      </c>
      <c r="G76" s="26">
        <f aca="true" t="shared" si="34" ref="G76:G82">F76</f>
        <v>106</v>
      </c>
      <c r="H76" s="26">
        <v>40</v>
      </c>
      <c r="I76" s="26">
        <v>22.5</v>
      </c>
      <c r="J76" s="57">
        <f>F76*H76</f>
        <v>4240</v>
      </c>
      <c r="K76" s="26">
        <f>G76*I76</f>
        <v>2385</v>
      </c>
      <c r="L76" s="27">
        <f aca="true" t="shared" si="35" ref="L76:L82">G76*20</f>
        <v>2120</v>
      </c>
      <c r="M76" s="75">
        <f>J76*15%</f>
        <v>636</v>
      </c>
      <c r="N76" s="27"/>
      <c r="O76" s="27"/>
      <c r="P76" s="27">
        <f aca="true" t="shared" si="36" ref="P76:P82">J76+K76+L76+M76+N76-O76</f>
        <v>9381</v>
      </c>
    </row>
    <row r="77" spans="1:16" ht="12.75">
      <c r="A77" s="90"/>
      <c r="B77" s="91"/>
      <c r="C77" s="29" t="s">
        <v>80</v>
      </c>
      <c r="D77" s="2">
        <v>11917220</v>
      </c>
      <c r="E77" s="377" t="s">
        <v>506</v>
      </c>
      <c r="F77" s="26">
        <v>12</v>
      </c>
      <c r="G77" s="26">
        <f t="shared" si="34"/>
        <v>12</v>
      </c>
      <c r="H77" s="26">
        <v>40</v>
      </c>
      <c r="I77" s="26">
        <v>22.5</v>
      </c>
      <c r="J77" s="57">
        <f>F77*H77</f>
        <v>480</v>
      </c>
      <c r="K77" s="26">
        <f>G77*I77</f>
        <v>270</v>
      </c>
      <c r="L77" s="27">
        <f t="shared" si="35"/>
        <v>240</v>
      </c>
      <c r="M77" s="75">
        <v>0</v>
      </c>
      <c r="N77" s="27"/>
      <c r="O77" s="27"/>
      <c r="P77" s="27">
        <f t="shared" si="36"/>
        <v>990</v>
      </c>
    </row>
    <row r="78" spans="1:16" ht="12.75">
      <c r="A78" s="83"/>
      <c r="B78" s="84"/>
      <c r="C78" s="29" t="s">
        <v>81</v>
      </c>
      <c r="D78" s="2">
        <v>11917220</v>
      </c>
      <c r="E78" s="377" t="s">
        <v>508</v>
      </c>
      <c r="F78" s="26">
        <v>87</v>
      </c>
      <c r="G78" s="26">
        <f t="shared" si="34"/>
        <v>87</v>
      </c>
      <c r="H78" s="26">
        <v>40</v>
      </c>
      <c r="I78" s="26">
        <v>22.5</v>
      </c>
      <c r="J78" s="57">
        <f aca="true" t="shared" si="37" ref="J78:K82">F78*H78</f>
        <v>3480</v>
      </c>
      <c r="K78" s="26">
        <f t="shared" si="37"/>
        <v>1957.5</v>
      </c>
      <c r="L78" s="27">
        <f t="shared" si="35"/>
        <v>1740</v>
      </c>
      <c r="M78" s="27">
        <v>0</v>
      </c>
      <c r="N78" s="27"/>
      <c r="O78" s="27"/>
      <c r="P78" s="27">
        <f t="shared" si="36"/>
        <v>7177.5</v>
      </c>
    </row>
    <row r="79" spans="1:16" ht="12.75">
      <c r="A79" s="83"/>
      <c r="B79" s="84"/>
      <c r="C79" s="29" t="s">
        <v>82</v>
      </c>
      <c r="D79" s="2">
        <v>11917220</v>
      </c>
      <c r="E79" s="377" t="s">
        <v>509</v>
      </c>
      <c r="F79" s="26">
        <v>92</v>
      </c>
      <c r="G79" s="26">
        <f t="shared" si="34"/>
        <v>92</v>
      </c>
      <c r="H79" s="26">
        <v>40</v>
      </c>
      <c r="I79" s="26">
        <v>22.5</v>
      </c>
      <c r="J79" s="57">
        <f t="shared" si="37"/>
        <v>3680</v>
      </c>
      <c r="K79" s="26">
        <f t="shared" si="37"/>
        <v>2070</v>
      </c>
      <c r="L79" s="27">
        <f t="shared" si="35"/>
        <v>1840</v>
      </c>
      <c r="M79" s="27">
        <v>0</v>
      </c>
      <c r="N79" s="27"/>
      <c r="O79" s="27"/>
      <c r="P79" s="27">
        <f t="shared" si="36"/>
        <v>7590</v>
      </c>
    </row>
    <row r="80" spans="1:16" ht="12.75">
      <c r="A80" s="83"/>
      <c r="B80" s="84"/>
      <c r="C80" s="29" t="s">
        <v>127</v>
      </c>
      <c r="D80" s="2">
        <v>33277351</v>
      </c>
      <c r="E80" s="377" t="s">
        <v>503</v>
      </c>
      <c r="F80" s="26">
        <v>92</v>
      </c>
      <c r="G80" s="26">
        <f t="shared" si="34"/>
        <v>92</v>
      </c>
      <c r="H80" s="26">
        <v>40</v>
      </c>
      <c r="I80" s="26">
        <v>22.5</v>
      </c>
      <c r="J80" s="57">
        <f t="shared" si="37"/>
        <v>3680</v>
      </c>
      <c r="K80" s="26">
        <f t="shared" si="37"/>
        <v>2070</v>
      </c>
      <c r="L80" s="27">
        <f t="shared" si="35"/>
        <v>1840</v>
      </c>
      <c r="M80" s="27">
        <v>0</v>
      </c>
      <c r="N80" s="27"/>
      <c r="O80" s="27"/>
      <c r="P80" s="27">
        <f t="shared" si="36"/>
        <v>7590</v>
      </c>
    </row>
    <row r="81" spans="1:16" ht="12.75">
      <c r="A81" s="83"/>
      <c r="B81" s="84"/>
      <c r="C81" s="29" t="s">
        <v>83</v>
      </c>
      <c r="D81" s="2">
        <v>19915829</v>
      </c>
      <c r="E81" s="377" t="s">
        <v>539</v>
      </c>
      <c r="F81" s="26">
        <v>106</v>
      </c>
      <c r="G81" s="26">
        <f t="shared" si="34"/>
        <v>106</v>
      </c>
      <c r="H81" s="26">
        <v>40</v>
      </c>
      <c r="I81" s="26">
        <v>22.5</v>
      </c>
      <c r="J81" s="57">
        <f t="shared" si="37"/>
        <v>4240</v>
      </c>
      <c r="K81" s="26">
        <f t="shared" si="37"/>
        <v>2385</v>
      </c>
      <c r="L81" s="27">
        <f t="shared" si="35"/>
        <v>2120</v>
      </c>
      <c r="M81" s="27">
        <v>0</v>
      </c>
      <c r="N81" s="27"/>
      <c r="O81" s="27"/>
      <c r="P81" s="27">
        <f t="shared" si="36"/>
        <v>8745</v>
      </c>
    </row>
    <row r="82" spans="1:16" ht="12.75">
      <c r="A82" s="83"/>
      <c r="B82" s="84"/>
      <c r="C82" s="29" t="s">
        <v>84</v>
      </c>
      <c r="D82" s="2">
        <v>34226062</v>
      </c>
      <c r="E82" s="377" t="s">
        <v>485</v>
      </c>
      <c r="F82" s="26">
        <v>99</v>
      </c>
      <c r="G82" s="26">
        <f t="shared" si="34"/>
        <v>99</v>
      </c>
      <c r="H82" s="26">
        <v>40</v>
      </c>
      <c r="I82" s="26">
        <v>22.5</v>
      </c>
      <c r="J82" s="57">
        <f t="shared" si="37"/>
        <v>3960</v>
      </c>
      <c r="K82" s="26">
        <f t="shared" si="37"/>
        <v>2227.5</v>
      </c>
      <c r="L82" s="27">
        <f t="shared" si="35"/>
        <v>1980</v>
      </c>
      <c r="M82" s="27">
        <v>0</v>
      </c>
      <c r="N82" s="27"/>
      <c r="O82" s="27"/>
      <c r="P82" s="27">
        <f t="shared" si="36"/>
        <v>8167.5</v>
      </c>
    </row>
    <row r="83" spans="1:16" ht="12.75">
      <c r="A83" s="92"/>
      <c r="B83" s="93"/>
      <c r="C83" s="117" t="s">
        <v>37</v>
      </c>
      <c r="D83" s="1"/>
      <c r="E83" s="375"/>
      <c r="F83" s="56">
        <f>SUM(F76:F82)</f>
        <v>594</v>
      </c>
      <c r="G83" s="56">
        <f>SUM(G76:G82)</f>
        <v>594</v>
      </c>
      <c r="H83" s="56"/>
      <c r="I83" s="56"/>
      <c r="J83" s="52">
        <f aca="true" t="shared" si="38" ref="J83:P83">SUM(J76:J82)</f>
        <v>23760</v>
      </c>
      <c r="K83" s="52">
        <f t="shared" si="38"/>
        <v>13365</v>
      </c>
      <c r="L83" s="52">
        <f t="shared" si="38"/>
        <v>11880</v>
      </c>
      <c r="M83" s="52">
        <f t="shared" si="38"/>
        <v>636</v>
      </c>
      <c r="N83" s="52">
        <f t="shared" si="38"/>
        <v>0</v>
      </c>
      <c r="O83" s="52">
        <f t="shared" si="38"/>
        <v>0</v>
      </c>
      <c r="P83" s="52">
        <f t="shared" si="38"/>
        <v>49641</v>
      </c>
    </row>
    <row r="84" spans="1:16" s="88" customFormat="1" ht="12.75">
      <c r="A84" s="73"/>
      <c r="B84" s="73"/>
      <c r="C84" s="19"/>
      <c r="D84" s="18"/>
      <c r="E84" s="383"/>
      <c r="F84" s="67"/>
      <c r="G84" s="67"/>
      <c r="H84" s="67"/>
      <c r="I84" s="67"/>
      <c r="J84" s="68"/>
      <c r="K84" s="68"/>
      <c r="L84" s="68"/>
      <c r="M84" s="68"/>
      <c r="N84" s="68"/>
      <c r="O84" s="68"/>
      <c r="P84" s="68"/>
    </row>
    <row r="85" spans="1:16" ht="12.75">
      <c r="A85" s="23">
        <v>9</v>
      </c>
      <c r="B85" s="23" t="s">
        <v>85</v>
      </c>
      <c r="C85" s="16" t="s">
        <v>86</v>
      </c>
      <c r="D85" s="1">
        <v>28599261</v>
      </c>
      <c r="E85" s="377" t="s">
        <v>500</v>
      </c>
      <c r="F85" s="26">
        <v>174</v>
      </c>
      <c r="G85" s="26">
        <f aca="true" t="shared" si="39" ref="G85:G91">F85</f>
        <v>174</v>
      </c>
      <c r="H85" s="26">
        <v>40</v>
      </c>
      <c r="I85" s="26">
        <v>22.5</v>
      </c>
      <c r="J85" s="27">
        <f aca="true" t="shared" si="40" ref="J85:K91">F85*H85</f>
        <v>6960</v>
      </c>
      <c r="K85" s="27">
        <f t="shared" si="40"/>
        <v>3915</v>
      </c>
      <c r="L85" s="27">
        <f aca="true" t="shared" si="41" ref="L85:L91">G85*20</f>
        <v>3480</v>
      </c>
      <c r="M85" s="27">
        <f>J85*15%</f>
        <v>1044</v>
      </c>
      <c r="N85" s="27"/>
      <c r="O85" s="27"/>
      <c r="P85" s="27">
        <f aca="true" t="shared" si="42" ref="P85:P91">J85+K85+L85+M85+N85-O85</f>
        <v>15399</v>
      </c>
    </row>
    <row r="86" spans="1:16" ht="12.75">
      <c r="A86" s="90"/>
      <c r="B86" s="91"/>
      <c r="C86" s="29" t="s">
        <v>87</v>
      </c>
      <c r="D86" s="2">
        <v>19993010</v>
      </c>
      <c r="E86" s="377" t="s">
        <v>483</v>
      </c>
      <c r="F86" s="26">
        <v>17</v>
      </c>
      <c r="G86" s="26">
        <f t="shared" si="39"/>
        <v>17</v>
      </c>
      <c r="H86" s="26">
        <v>40</v>
      </c>
      <c r="I86" s="26">
        <v>22.5</v>
      </c>
      <c r="J86" s="27">
        <f t="shared" si="40"/>
        <v>680</v>
      </c>
      <c r="K86" s="27">
        <f>G86*I86</f>
        <v>382.5</v>
      </c>
      <c r="L86" s="27">
        <f t="shared" si="41"/>
        <v>340</v>
      </c>
      <c r="M86" s="27">
        <v>0</v>
      </c>
      <c r="N86" s="27"/>
      <c r="O86" s="27"/>
      <c r="P86" s="27">
        <f t="shared" si="42"/>
        <v>1402.5</v>
      </c>
    </row>
    <row r="87" spans="1:16" ht="12.75">
      <c r="A87" s="83"/>
      <c r="B87" s="84"/>
      <c r="C87" s="29" t="s">
        <v>89</v>
      </c>
      <c r="D87" s="2">
        <v>28599261</v>
      </c>
      <c r="E87" s="377" t="s">
        <v>499</v>
      </c>
      <c r="F87" s="26">
        <v>48</v>
      </c>
      <c r="G87" s="26">
        <f t="shared" si="39"/>
        <v>48</v>
      </c>
      <c r="H87" s="26">
        <v>40</v>
      </c>
      <c r="I87" s="26">
        <v>22.5</v>
      </c>
      <c r="J87" s="27">
        <f t="shared" si="40"/>
        <v>1920</v>
      </c>
      <c r="K87" s="27">
        <f t="shared" si="40"/>
        <v>1080</v>
      </c>
      <c r="L87" s="27">
        <f t="shared" si="41"/>
        <v>960</v>
      </c>
      <c r="M87" s="27">
        <v>0</v>
      </c>
      <c r="N87" s="27"/>
      <c r="O87" s="27"/>
      <c r="P87" s="27">
        <f t="shared" si="42"/>
        <v>3960</v>
      </c>
    </row>
    <row r="88" spans="1:16" ht="12.75">
      <c r="A88" s="83"/>
      <c r="B88" s="84"/>
      <c r="C88" s="29" t="s">
        <v>90</v>
      </c>
      <c r="D88" s="2">
        <v>28599261</v>
      </c>
      <c r="E88" s="225" t="s">
        <v>449</v>
      </c>
      <c r="F88" s="26">
        <v>0</v>
      </c>
      <c r="G88" s="26">
        <f t="shared" si="39"/>
        <v>0</v>
      </c>
      <c r="H88" s="26">
        <v>40</v>
      </c>
      <c r="I88" s="26">
        <v>22.5</v>
      </c>
      <c r="J88" s="27">
        <f t="shared" si="40"/>
        <v>0</v>
      </c>
      <c r="K88" s="27">
        <f t="shared" si="40"/>
        <v>0</v>
      </c>
      <c r="L88" s="27">
        <f t="shared" si="41"/>
        <v>0</v>
      </c>
      <c r="M88" s="27">
        <v>0</v>
      </c>
      <c r="N88" s="27"/>
      <c r="O88" s="27"/>
      <c r="P88" s="27">
        <f t="shared" si="42"/>
        <v>0</v>
      </c>
    </row>
    <row r="89" spans="1:16" ht="12.75">
      <c r="A89" s="83"/>
      <c r="B89" s="84"/>
      <c r="C89" s="29" t="s">
        <v>144</v>
      </c>
      <c r="D89" s="2">
        <v>28599261</v>
      </c>
      <c r="E89" s="377" t="s">
        <v>548</v>
      </c>
      <c r="F89" s="26">
        <v>17</v>
      </c>
      <c r="G89" s="26">
        <f t="shared" si="39"/>
        <v>17</v>
      </c>
      <c r="H89" s="26">
        <v>40</v>
      </c>
      <c r="I89" s="26">
        <v>22.5</v>
      </c>
      <c r="J89" s="27">
        <f t="shared" si="40"/>
        <v>680</v>
      </c>
      <c r="K89" s="27">
        <f t="shared" si="40"/>
        <v>382.5</v>
      </c>
      <c r="L89" s="27">
        <f t="shared" si="41"/>
        <v>340</v>
      </c>
      <c r="M89" s="27">
        <v>0</v>
      </c>
      <c r="N89" s="27"/>
      <c r="O89" s="27"/>
      <c r="P89" s="27">
        <f t="shared" si="42"/>
        <v>1402.5</v>
      </c>
    </row>
    <row r="90" spans="1:16" ht="12.75">
      <c r="A90" s="83"/>
      <c r="B90" s="84"/>
      <c r="C90" s="29" t="s">
        <v>128</v>
      </c>
      <c r="D90" s="2">
        <v>33510742</v>
      </c>
      <c r="E90" s="377" t="s">
        <v>524</v>
      </c>
      <c r="F90" s="26">
        <v>208</v>
      </c>
      <c r="G90" s="26">
        <f t="shared" si="39"/>
        <v>208</v>
      </c>
      <c r="H90" s="26">
        <v>40</v>
      </c>
      <c r="I90" s="26">
        <v>22.5</v>
      </c>
      <c r="J90" s="27">
        <f t="shared" si="40"/>
        <v>8320</v>
      </c>
      <c r="K90" s="27">
        <f t="shared" si="40"/>
        <v>4680</v>
      </c>
      <c r="L90" s="27">
        <f t="shared" si="41"/>
        <v>4160</v>
      </c>
      <c r="M90" s="27">
        <v>0</v>
      </c>
      <c r="N90" s="27"/>
      <c r="O90" s="27"/>
      <c r="P90" s="27">
        <f t="shared" si="42"/>
        <v>17160</v>
      </c>
    </row>
    <row r="91" spans="1:16" ht="12.75">
      <c r="A91" s="83"/>
      <c r="B91" s="84"/>
      <c r="C91" s="29" t="s">
        <v>88</v>
      </c>
      <c r="D91" s="2">
        <v>20014833</v>
      </c>
      <c r="E91" s="377" t="s">
        <v>518</v>
      </c>
      <c r="F91" s="26">
        <v>130</v>
      </c>
      <c r="G91" s="26">
        <f t="shared" si="39"/>
        <v>130</v>
      </c>
      <c r="H91" s="26">
        <v>40</v>
      </c>
      <c r="I91" s="26">
        <v>22.5</v>
      </c>
      <c r="J91" s="27">
        <f t="shared" si="40"/>
        <v>5200</v>
      </c>
      <c r="K91" s="27">
        <f t="shared" si="40"/>
        <v>2925</v>
      </c>
      <c r="L91" s="27">
        <f t="shared" si="41"/>
        <v>2600</v>
      </c>
      <c r="M91" s="27">
        <v>0</v>
      </c>
      <c r="N91" s="27"/>
      <c r="O91" s="27"/>
      <c r="P91" s="27">
        <f t="shared" si="42"/>
        <v>10725</v>
      </c>
    </row>
    <row r="92" spans="1:16" ht="12.75">
      <c r="A92" s="83"/>
      <c r="B92" s="84"/>
      <c r="C92" s="117" t="s">
        <v>37</v>
      </c>
      <c r="D92" s="1"/>
      <c r="E92" s="375"/>
      <c r="F92" s="56">
        <f>SUM(F85:F91)</f>
        <v>594</v>
      </c>
      <c r="G92" s="56">
        <f>SUM(G85:G89)</f>
        <v>256</v>
      </c>
      <c r="H92" s="56"/>
      <c r="I92" s="56"/>
      <c r="J92" s="52">
        <f aca="true" t="shared" si="43" ref="J92:O92">SUM(J85:J89)</f>
        <v>10240</v>
      </c>
      <c r="K92" s="52">
        <f t="shared" si="43"/>
        <v>5760</v>
      </c>
      <c r="L92" s="52">
        <f t="shared" si="43"/>
        <v>5120</v>
      </c>
      <c r="M92" s="52">
        <f t="shared" si="43"/>
        <v>1044</v>
      </c>
      <c r="N92" s="52">
        <f t="shared" si="43"/>
        <v>0</v>
      </c>
      <c r="O92" s="52">
        <f t="shared" si="43"/>
        <v>0</v>
      </c>
      <c r="P92" s="52">
        <f>SUM(P85:P91)</f>
        <v>50049</v>
      </c>
    </row>
    <row r="93" spans="1:16" ht="12.75">
      <c r="A93" s="92"/>
      <c r="B93" s="93"/>
      <c r="C93" s="17"/>
      <c r="D93" s="4"/>
      <c r="E93" s="385"/>
      <c r="F93" s="58"/>
      <c r="G93" s="58"/>
      <c r="H93" s="58"/>
      <c r="I93" s="58"/>
      <c r="J93" s="59"/>
      <c r="K93" s="59"/>
      <c r="L93" s="59"/>
      <c r="M93" s="59"/>
      <c r="N93" s="59"/>
      <c r="O93" s="59"/>
      <c r="P93" s="59"/>
    </row>
    <row r="94" spans="1:16" ht="12.75">
      <c r="A94" s="22">
        <v>10</v>
      </c>
      <c r="B94" s="61" t="s">
        <v>92</v>
      </c>
      <c r="C94" s="16" t="s">
        <v>93</v>
      </c>
      <c r="D94" s="1">
        <v>26199560</v>
      </c>
      <c r="E94" s="377" t="s">
        <v>491</v>
      </c>
      <c r="F94" s="26">
        <v>162</v>
      </c>
      <c r="G94" s="26">
        <f aca="true" t="shared" si="44" ref="G94:G99">F94</f>
        <v>162</v>
      </c>
      <c r="H94" s="26">
        <v>40</v>
      </c>
      <c r="I94" s="26">
        <v>22.5</v>
      </c>
      <c r="J94" s="27">
        <f aca="true" t="shared" si="45" ref="J94:K99">F94*H94</f>
        <v>6480</v>
      </c>
      <c r="K94" s="27">
        <f t="shared" si="45"/>
        <v>3645</v>
      </c>
      <c r="L94" s="27">
        <f aca="true" t="shared" si="46" ref="L94:L99">G94*20</f>
        <v>3240</v>
      </c>
      <c r="M94" s="27">
        <f>J94*15%</f>
        <v>972</v>
      </c>
      <c r="N94" s="27"/>
      <c r="O94" s="27"/>
      <c r="P94" s="27">
        <f aca="true" t="shared" si="47" ref="P94:P99">J94+K94+L94+M94+N94-O94</f>
        <v>14337</v>
      </c>
    </row>
    <row r="95" spans="1:16" ht="12.75">
      <c r="A95" s="90"/>
      <c r="B95" s="91"/>
      <c r="C95" s="11" t="s">
        <v>94</v>
      </c>
      <c r="D95" s="2">
        <v>26199560</v>
      </c>
      <c r="E95" s="377" t="s">
        <v>492</v>
      </c>
      <c r="F95" s="26">
        <v>85</v>
      </c>
      <c r="G95" s="26">
        <f t="shared" si="44"/>
        <v>85</v>
      </c>
      <c r="H95" s="26">
        <v>40</v>
      </c>
      <c r="I95" s="26">
        <v>22.5</v>
      </c>
      <c r="J95" s="27">
        <f>F95*H95</f>
        <v>3400</v>
      </c>
      <c r="K95" s="27">
        <f>G95*I95</f>
        <v>1912.5</v>
      </c>
      <c r="L95" s="27">
        <f t="shared" si="46"/>
        <v>1700</v>
      </c>
      <c r="M95" s="27">
        <v>0</v>
      </c>
      <c r="N95" s="27"/>
      <c r="O95" s="27"/>
      <c r="P95" s="27">
        <f t="shared" si="47"/>
        <v>7012.5</v>
      </c>
    </row>
    <row r="96" spans="1:16" ht="12.75">
      <c r="A96" s="83"/>
      <c r="B96" s="84"/>
      <c r="C96" s="11" t="s">
        <v>95</v>
      </c>
      <c r="D96" s="2">
        <v>26199560</v>
      </c>
      <c r="E96" s="377" t="s">
        <v>489</v>
      </c>
      <c r="F96" s="26">
        <v>92</v>
      </c>
      <c r="G96" s="26">
        <f t="shared" si="44"/>
        <v>92</v>
      </c>
      <c r="H96" s="26">
        <v>40</v>
      </c>
      <c r="I96" s="26">
        <v>22.5</v>
      </c>
      <c r="J96" s="27">
        <f t="shared" si="45"/>
        <v>3680</v>
      </c>
      <c r="K96" s="27">
        <f t="shared" si="45"/>
        <v>2070</v>
      </c>
      <c r="L96" s="27">
        <f t="shared" si="46"/>
        <v>1840</v>
      </c>
      <c r="M96" s="27">
        <v>0</v>
      </c>
      <c r="N96" s="27"/>
      <c r="O96" s="27"/>
      <c r="P96" s="27">
        <f t="shared" si="47"/>
        <v>7590</v>
      </c>
    </row>
    <row r="97" spans="1:16" ht="12.75">
      <c r="A97" s="83"/>
      <c r="B97" s="84"/>
      <c r="C97" s="11" t="s">
        <v>96</v>
      </c>
      <c r="D97" s="2">
        <v>26199560</v>
      </c>
      <c r="E97" s="377" t="s">
        <v>490</v>
      </c>
      <c r="F97" s="26">
        <v>17</v>
      </c>
      <c r="G97" s="26">
        <f t="shared" si="44"/>
        <v>17</v>
      </c>
      <c r="H97" s="26">
        <v>40</v>
      </c>
      <c r="I97" s="26">
        <v>22.5</v>
      </c>
      <c r="J97" s="27">
        <f t="shared" si="45"/>
        <v>680</v>
      </c>
      <c r="K97" s="27">
        <f t="shared" si="45"/>
        <v>382.5</v>
      </c>
      <c r="L97" s="27">
        <f t="shared" si="46"/>
        <v>340</v>
      </c>
      <c r="M97" s="27">
        <v>0</v>
      </c>
      <c r="N97" s="27"/>
      <c r="O97" s="27"/>
      <c r="P97" s="27">
        <f t="shared" si="47"/>
        <v>1402.5</v>
      </c>
    </row>
    <row r="98" spans="1:16" ht="12.75">
      <c r="A98" s="83"/>
      <c r="B98" s="84"/>
      <c r="C98" s="11" t="s">
        <v>125</v>
      </c>
      <c r="D98" s="2">
        <v>20137437</v>
      </c>
      <c r="E98" s="377" t="s">
        <v>496</v>
      </c>
      <c r="F98" s="26">
        <v>99</v>
      </c>
      <c r="G98" s="26">
        <f t="shared" si="44"/>
        <v>99</v>
      </c>
      <c r="H98" s="26">
        <v>40</v>
      </c>
      <c r="I98" s="26">
        <v>22.5</v>
      </c>
      <c r="J98" s="27">
        <f t="shared" si="45"/>
        <v>3960</v>
      </c>
      <c r="K98" s="27">
        <f t="shared" si="45"/>
        <v>2227.5</v>
      </c>
      <c r="L98" s="27">
        <f t="shared" si="46"/>
        <v>1980</v>
      </c>
      <c r="M98" s="27">
        <v>0</v>
      </c>
      <c r="N98" s="27"/>
      <c r="O98" s="27"/>
      <c r="P98" s="27">
        <f t="shared" si="47"/>
        <v>8167.5</v>
      </c>
    </row>
    <row r="99" spans="1:16" ht="12.75">
      <c r="A99" s="83"/>
      <c r="B99" s="84"/>
      <c r="C99" s="11" t="s">
        <v>143</v>
      </c>
      <c r="D99" s="2">
        <v>19468208</v>
      </c>
      <c r="E99" s="225" t="s">
        <v>449</v>
      </c>
      <c r="F99" s="26">
        <v>0</v>
      </c>
      <c r="G99" s="26">
        <f t="shared" si="44"/>
        <v>0</v>
      </c>
      <c r="H99" s="26">
        <v>40</v>
      </c>
      <c r="I99" s="26">
        <v>22.5</v>
      </c>
      <c r="J99" s="27">
        <f t="shared" si="45"/>
        <v>0</v>
      </c>
      <c r="K99" s="27">
        <f t="shared" si="45"/>
        <v>0</v>
      </c>
      <c r="L99" s="27">
        <f t="shared" si="46"/>
        <v>0</v>
      </c>
      <c r="M99" s="27">
        <v>0</v>
      </c>
      <c r="N99" s="27"/>
      <c r="O99" s="27"/>
      <c r="P99" s="27">
        <f t="shared" si="47"/>
        <v>0</v>
      </c>
    </row>
    <row r="100" spans="1:16" ht="12.75">
      <c r="A100" s="83"/>
      <c r="B100" s="84"/>
      <c r="C100" s="11" t="s">
        <v>97</v>
      </c>
      <c r="D100" s="2">
        <v>20074770</v>
      </c>
      <c r="E100" s="377" t="s">
        <v>527</v>
      </c>
      <c r="F100" s="26">
        <v>139</v>
      </c>
      <c r="G100" s="26">
        <f>F100</f>
        <v>139</v>
      </c>
      <c r="H100" s="26">
        <v>40</v>
      </c>
      <c r="I100" s="26">
        <v>22.5</v>
      </c>
      <c r="J100" s="27">
        <f>F100*H100</f>
        <v>5560</v>
      </c>
      <c r="K100" s="27">
        <f>G100*I100</f>
        <v>3127.5</v>
      </c>
      <c r="L100" s="27">
        <f>G100*20</f>
        <v>2780</v>
      </c>
      <c r="M100" s="27">
        <v>0</v>
      </c>
      <c r="N100" s="27"/>
      <c r="O100" s="27"/>
      <c r="P100" s="27">
        <f>J100+K100+L100+M100+N100-O100</f>
        <v>11467.5</v>
      </c>
    </row>
    <row r="101" spans="1:16" ht="12.75">
      <c r="A101" s="83"/>
      <c r="B101" s="84"/>
      <c r="C101" s="56" t="s">
        <v>37</v>
      </c>
      <c r="D101" s="1"/>
      <c r="E101" s="375"/>
      <c r="F101" s="56">
        <f>SUM(F94:F100)</f>
        <v>594</v>
      </c>
      <c r="G101" s="56">
        <f>SUM(G94:G99)</f>
        <v>455</v>
      </c>
      <c r="H101" s="56"/>
      <c r="I101" s="56"/>
      <c r="J101" s="52">
        <f aca="true" t="shared" si="48" ref="J101:O101">SUM(J94:J99)</f>
        <v>18200</v>
      </c>
      <c r="K101" s="52">
        <f t="shared" si="48"/>
        <v>10237.5</v>
      </c>
      <c r="L101" s="52">
        <f t="shared" si="48"/>
        <v>9100</v>
      </c>
      <c r="M101" s="52">
        <f t="shared" si="48"/>
        <v>972</v>
      </c>
      <c r="N101" s="52">
        <f t="shared" si="48"/>
        <v>0</v>
      </c>
      <c r="O101" s="52">
        <f t="shared" si="48"/>
        <v>0</v>
      </c>
      <c r="P101" s="52">
        <f>SUM(P94:P100)</f>
        <v>49977</v>
      </c>
    </row>
    <row r="102" spans="1:16" ht="12.75">
      <c r="A102" s="61"/>
      <c r="B102" s="62"/>
      <c r="C102" s="16"/>
      <c r="D102" s="1"/>
      <c r="E102" s="375"/>
      <c r="F102" s="106"/>
      <c r="G102" s="56"/>
      <c r="H102" s="56"/>
      <c r="I102" s="56"/>
      <c r="J102" s="52"/>
      <c r="K102" s="52"/>
      <c r="L102" s="52"/>
      <c r="M102" s="52"/>
      <c r="N102" s="52"/>
      <c r="O102" s="52"/>
      <c r="P102" s="52"/>
    </row>
    <row r="103" spans="1:16" ht="25.5">
      <c r="A103" s="20">
        <v>11</v>
      </c>
      <c r="B103" s="76" t="s">
        <v>145</v>
      </c>
      <c r="C103" s="123" t="s">
        <v>155</v>
      </c>
      <c r="D103" s="1">
        <v>27065559</v>
      </c>
      <c r="E103" s="377" t="s">
        <v>460</v>
      </c>
      <c r="F103" s="26">
        <v>92</v>
      </c>
      <c r="G103" s="26">
        <f aca="true" t="shared" si="49" ref="G103:G112">F103</f>
        <v>92</v>
      </c>
      <c r="H103" s="26">
        <v>40</v>
      </c>
      <c r="I103" s="26">
        <v>22.5</v>
      </c>
      <c r="J103" s="27">
        <f aca="true" t="shared" si="50" ref="J103:K112">F103*H103</f>
        <v>3680</v>
      </c>
      <c r="K103" s="27">
        <f t="shared" si="50"/>
        <v>2070</v>
      </c>
      <c r="L103" s="27">
        <f aca="true" t="shared" si="51" ref="L103:L112">G103*20</f>
        <v>1840</v>
      </c>
      <c r="M103" s="27">
        <f>J103*15%</f>
        <v>552</v>
      </c>
      <c r="N103" s="27"/>
      <c r="O103" s="27"/>
      <c r="P103" s="27">
        <f aca="true" t="shared" si="52" ref="P103:P112">J103+K103+L103+M103+N103-O103</f>
        <v>8142</v>
      </c>
    </row>
    <row r="104" spans="1:16" ht="12.75">
      <c r="A104" s="90"/>
      <c r="B104" s="91"/>
      <c r="C104" s="29" t="s">
        <v>98</v>
      </c>
      <c r="D104" s="2">
        <v>19915870</v>
      </c>
      <c r="E104" s="225" t="s">
        <v>449</v>
      </c>
      <c r="F104" s="26">
        <v>0</v>
      </c>
      <c r="G104" s="26">
        <f t="shared" si="49"/>
        <v>0</v>
      </c>
      <c r="H104" s="26">
        <v>40</v>
      </c>
      <c r="I104" s="26">
        <v>22.5</v>
      </c>
      <c r="J104" s="27">
        <f t="shared" si="50"/>
        <v>0</v>
      </c>
      <c r="K104" s="27">
        <f t="shared" si="50"/>
        <v>0</v>
      </c>
      <c r="L104" s="27">
        <f t="shared" si="51"/>
        <v>0</v>
      </c>
      <c r="M104" s="27">
        <v>0</v>
      </c>
      <c r="N104" s="27"/>
      <c r="O104" s="27"/>
      <c r="P104" s="27">
        <f t="shared" si="52"/>
        <v>0</v>
      </c>
    </row>
    <row r="105" spans="1:16" ht="12.75">
      <c r="A105" s="83"/>
      <c r="B105" s="84"/>
      <c r="C105" s="29" t="s">
        <v>99</v>
      </c>
      <c r="D105" s="2">
        <v>25917336</v>
      </c>
      <c r="E105" s="377" t="s">
        <v>512</v>
      </c>
      <c r="F105" s="26">
        <v>90</v>
      </c>
      <c r="G105" s="26">
        <f t="shared" si="49"/>
        <v>90</v>
      </c>
      <c r="H105" s="26">
        <v>40</v>
      </c>
      <c r="I105" s="26">
        <v>22.5</v>
      </c>
      <c r="J105" s="27">
        <f t="shared" si="50"/>
        <v>3600</v>
      </c>
      <c r="K105" s="27">
        <f t="shared" si="50"/>
        <v>2025</v>
      </c>
      <c r="L105" s="27">
        <f t="shared" si="51"/>
        <v>1800</v>
      </c>
      <c r="M105" s="27">
        <v>0</v>
      </c>
      <c r="N105" s="27"/>
      <c r="O105" s="27"/>
      <c r="P105" s="27">
        <f t="shared" si="52"/>
        <v>7425</v>
      </c>
    </row>
    <row r="106" spans="1:16" ht="12.75">
      <c r="A106" s="83"/>
      <c r="B106" s="84"/>
      <c r="C106" s="29" t="s">
        <v>100</v>
      </c>
      <c r="D106" s="2">
        <v>19890236</v>
      </c>
      <c r="E106" s="377" t="s">
        <v>484</v>
      </c>
      <c r="F106" s="26">
        <v>65</v>
      </c>
      <c r="G106" s="26">
        <f t="shared" si="49"/>
        <v>65</v>
      </c>
      <c r="H106" s="26">
        <v>40</v>
      </c>
      <c r="I106" s="26">
        <v>22.5</v>
      </c>
      <c r="J106" s="27">
        <f t="shared" si="50"/>
        <v>2600</v>
      </c>
      <c r="K106" s="27">
        <f t="shared" si="50"/>
        <v>1462.5</v>
      </c>
      <c r="L106" s="27">
        <f t="shared" si="51"/>
        <v>1300</v>
      </c>
      <c r="M106" s="27">
        <v>0</v>
      </c>
      <c r="N106" s="27"/>
      <c r="O106" s="27"/>
      <c r="P106" s="27">
        <f t="shared" si="52"/>
        <v>5362.5</v>
      </c>
    </row>
    <row r="107" spans="1:16" ht="12.75">
      <c r="A107" s="83"/>
      <c r="B107" s="84"/>
      <c r="C107" s="29" t="s">
        <v>101</v>
      </c>
      <c r="D107" s="2">
        <v>27065559</v>
      </c>
      <c r="E107" s="377" t="s">
        <v>461</v>
      </c>
      <c r="F107" s="26">
        <v>75</v>
      </c>
      <c r="G107" s="26">
        <f t="shared" si="49"/>
        <v>75</v>
      </c>
      <c r="H107" s="26">
        <v>40</v>
      </c>
      <c r="I107" s="26">
        <v>22.5</v>
      </c>
      <c r="J107" s="27">
        <f t="shared" si="50"/>
        <v>3000</v>
      </c>
      <c r="K107" s="27">
        <f t="shared" si="50"/>
        <v>1687.5</v>
      </c>
      <c r="L107" s="27">
        <f t="shared" si="51"/>
        <v>1500</v>
      </c>
      <c r="M107" s="27">
        <v>0</v>
      </c>
      <c r="N107" s="27"/>
      <c r="O107" s="27"/>
      <c r="P107" s="27">
        <f t="shared" si="52"/>
        <v>6187.5</v>
      </c>
    </row>
    <row r="108" spans="1:16" ht="12.75">
      <c r="A108" s="83"/>
      <c r="B108" s="84"/>
      <c r="C108" s="29" t="s">
        <v>61</v>
      </c>
      <c r="D108" s="2">
        <v>26928317</v>
      </c>
      <c r="E108" s="377" t="s">
        <v>457</v>
      </c>
      <c r="F108" s="26">
        <v>116</v>
      </c>
      <c r="G108" s="26">
        <f t="shared" si="49"/>
        <v>116</v>
      </c>
      <c r="H108" s="26">
        <v>40</v>
      </c>
      <c r="I108" s="26">
        <v>22.5</v>
      </c>
      <c r="J108" s="27">
        <f t="shared" si="50"/>
        <v>4640</v>
      </c>
      <c r="K108" s="27">
        <f t="shared" si="50"/>
        <v>2610</v>
      </c>
      <c r="L108" s="27">
        <f t="shared" si="51"/>
        <v>2320</v>
      </c>
      <c r="M108" s="27">
        <v>0</v>
      </c>
      <c r="N108" s="27"/>
      <c r="O108" s="27"/>
      <c r="P108" s="27">
        <f t="shared" si="52"/>
        <v>9570</v>
      </c>
    </row>
    <row r="109" spans="1:16" ht="12.75">
      <c r="A109" s="83"/>
      <c r="B109" s="84"/>
      <c r="C109" s="29" t="s">
        <v>62</v>
      </c>
      <c r="D109" s="2">
        <v>26928317</v>
      </c>
      <c r="E109" s="377" t="s">
        <v>458</v>
      </c>
      <c r="F109" s="26">
        <v>72</v>
      </c>
      <c r="G109" s="26">
        <f t="shared" si="49"/>
        <v>72</v>
      </c>
      <c r="H109" s="26">
        <v>40</v>
      </c>
      <c r="I109" s="26">
        <v>22.5</v>
      </c>
      <c r="J109" s="27">
        <f t="shared" si="50"/>
        <v>2880</v>
      </c>
      <c r="K109" s="27">
        <f t="shared" si="50"/>
        <v>1620</v>
      </c>
      <c r="L109" s="27">
        <f t="shared" si="51"/>
        <v>1440</v>
      </c>
      <c r="M109" s="27">
        <v>0</v>
      </c>
      <c r="N109" s="27"/>
      <c r="O109" s="27"/>
      <c r="P109" s="27">
        <f t="shared" si="52"/>
        <v>5940</v>
      </c>
    </row>
    <row r="110" spans="1:16" ht="12.75">
      <c r="A110" s="83"/>
      <c r="B110" s="84"/>
      <c r="C110" s="29" t="s">
        <v>152</v>
      </c>
      <c r="D110" s="2">
        <v>19992945</v>
      </c>
      <c r="E110" s="377" t="s">
        <v>481</v>
      </c>
      <c r="F110" s="26">
        <v>84</v>
      </c>
      <c r="G110" s="26">
        <f t="shared" si="49"/>
        <v>84</v>
      </c>
      <c r="H110" s="26">
        <v>40</v>
      </c>
      <c r="I110" s="26">
        <v>22.5</v>
      </c>
      <c r="J110" s="27">
        <f t="shared" si="50"/>
        <v>3360</v>
      </c>
      <c r="K110" s="27">
        <f t="shared" si="50"/>
        <v>1890</v>
      </c>
      <c r="L110" s="27">
        <f t="shared" si="51"/>
        <v>1680</v>
      </c>
      <c r="M110" s="27">
        <v>0</v>
      </c>
      <c r="N110" s="27"/>
      <c r="O110" s="27"/>
      <c r="P110" s="27">
        <f t="shared" si="52"/>
        <v>6930</v>
      </c>
    </row>
    <row r="111" spans="1:16" ht="12.75">
      <c r="A111" s="83"/>
      <c r="B111" s="84"/>
      <c r="C111" s="29" t="s">
        <v>63</v>
      </c>
      <c r="D111" s="2">
        <v>26928317</v>
      </c>
      <c r="E111" s="225" t="s">
        <v>449</v>
      </c>
      <c r="F111" s="26">
        <v>0</v>
      </c>
      <c r="G111" s="26">
        <f t="shared" si="49"/>
        <v>0</v>
      </c>
      <c r="H111" s="26">
        <v>40</v>
      </c>
      <c r="I111" s="26">
        <v>22.5</v>
      </c>
      <c r="J111" s="27">
        <f t="shared" si="50"/>
        <v>0</v>
      </c>
      <c r="K111" s="27">
        <f t="shared" si="50"/>
        <v>0</v>
      </c>
      <c r="L111" s="27">
        <f t="shared" si="51"/>
        <v>0</v>
      </c>
      <c r="M111" s="27">
        <v>0</v>
      </c>
      <c r="N111" s="27"/>
      <c r="O111" s="27"/>
      <c r="P111" s="27">
        <f t="shared" si="52"/>
        <v>0</v>
      </c>
    </row>
    <row r="112" spans="1:16" ht="12.75">
      <c r="A112" s="83"/>
      <c r="B112" s="84"/>
      <c r="C112" s="29" t="s">
        <v>64</v>
      </c>
      <c r="D112" s="2">
        <v>19986315</v>
      </c>
      <c r="E112" s="225" t="s">
        <v>449</v>
      </c>
      <c r="F112" s="26">
        <v>0</v>
      </c>
      <c r="G112" s="26">
        <f t="shared" si="49"/>
        <v>0</v>
      </c>
      <c r="H112" s="26">
        <v>40</v>
      </c>
      <c r="I112" s="26">
        <v>22.5</v>
      </c>
      <c r="J112" s="27">
        <f t="shared" si="50"/>
        <v>0</v>
      </c>
      <c r="K112" s="27">
        <f t="shared" si="50"/>
        <v>0</v>
      </c>
      <c r="L112" s="27">
        <f t="shared" si="51"/>
        <v>0</v>
      </c>
      <c r="M112" s="27">
        <v>0</v>
      </c>
      <c r="N112" s="27"/>
      <c r="O112" s="27"/>
      <c r="P112" s="27">
        <f t="shared" si="52"/>
        <v>0</v>
      </c>
    </row>
    <row r="113" spans="1:16" ht="12.75">
      <c r="A113" s="83"/>
      <c r="B113" s="84"/>
      <c r="C113" s="117" t="s">
        <v>37</v>
      </c>
      <c r="D113" s="1"/>
      <c r="E113" s="375"/>
      <c r="F113" s="56">
        <f>SUM(F103:F112)</f>
        <v>594</v>
      </c>
      <c r="G113" s="56">
        <f>SUM(G103:G112)</f>
        <v>594</v>
      </c>
      <c r="H113" s="56"/>
      <c r="I113" s="56"/>
      <c r="J113" s="52">
        <f aca="true" t="shared" si="53" ref="J113:P113">SUM(J103:J112)</f>
        <v>23760</v>
      </c>
      <c r="K113" s="52">
        <f t="shared" si="53"/>
        <v>13365</v>
      </c>
      <c r="L113" s="52">
        <f t="shared" si="53"/>
        <v>11880</v>
      </c>
      <c r="M113" s="52">
        <f t="shared" si="53"/>
        <v>552</v>
      </c>
      <c r="N113" s="52">
        <f t="shared" si="53"/>
        <v>0</v>
      </c>
      <c r="O113" s="52">
        <f t="shared" si="53"/>
        <v>0</v>
      </c>
      <c r="P113" s="52">
        <f t="shared" si="53"/>
        <v>49557</v>
      </c>
    </row>
    <row r="114" spans="1:16" ht="12.75">
      <c r="A114" s="61"/>
      <c r="B114" s="62"/>
      <c r="C114" s="55"/>
      <c r="D114" s="1"/>
      <c r="E114" s="375"/>
      <c r="F114" s="106"/>
      <c r="G114" s="56"/>
      <c r="H114" s="56"/>
      <c r="I114" s="56"/>
      <c r="J114" s="52"/>
      <c r="K114" s="52"/>
      <c r="L114" s="52"/>
      <c r="M114" s="52"/>
      <c r="N114" s="52"/>
      <c r="O114" s="52"/>
      <c r="P114" s="52"/>
    </row>
    <row r="115" spans="1:16" ht="25.5">
      <c r="A115" s="21">
        <v>12</v>
      </c>
      <c r="B115" s="60" t="s">
        <v>102</v>
      </c>
      <c r="C115" s="123" t="s">
        <v>154</v>
      </c>
      <c r="D115" s="1">
        <v>33046098</v>
      </c>
      <c r="E115" s="377" t="s">
        <v>491</v>
      </c>
      <c r="F115" s="26">
        <v>140</v>
      </c>
      <c r="G115" s="26">
        <f aca="true" t="shared" si="54" ref="G115:G121">F115</f>
        <v>140</v>
      </c>
      <c r="H115" s="26">
        <v>40</v>
      </c>
      <c r="I115" s="26">
        <v>22.5</v>
      </c>
      <c r="J115" s="27">
        <f aca="true" t="shared" si="55" ref="J115:K121">F115*H115</f>
        <v>5600</v>
      </c>
      <c r="K115" s="27">
        <f t="shared" si="55"/>
        <v>3150</v>
      </c>
      <c r="L115" s="27">
        <f aca="true" t="shared" si="56" ref="L115:L121">G115*20</f>
        <v>2800</v>
      </c>
      <c r="M115" s="27">
        <f>J115*15%</f>
        <v>840</v>
      </c>
      <c r="N115" s="27"/>
      <c r="O115" s="27"/>
      <c r="P115" s="27">
        <f aca="true" t="shared" si="57" ref="P115:P121">J115+K115+L115+M115+N115-O115</f>
        <v>12390</v>
      </c>
    </row>
    <row r="116" spans="1:16" ht="12.75">
      <c r="A116" s="83"/>
      <c r="B116" s="84"/>
      <c r="C116" s="29" t="s">
        <v>104</v>
      </c>
      <c r="D116" s="2">
        <v>20750988</v>
      </c>
      <c r="E116" s="377" t="s">
        <v>505</v>
      </c>
      <c r="F116" s="26">
        <v>104</v>
      </c>
      <c r="G116" s="26">
        <f>F116</f>
        <v>104</v>
      </c>
      <c r="H116" s="26">
        <v>40</v>
      </c>
      <c r="I116" s="26">
        <v>22.5</v>
      </c>
      <c r="J116" s="27">
        <f t="shared" si="55"/>
        <v>4160</v>
      </c>
      <c r="K116" s="27">
        <f t="shared" si="55"/>
        <v>2340</v>
      </c>
      <c r="L116" s="27">
        <f>G116*20</f>
        <v>2080</v>
      </c>
      <c r="M116" s="27">
        <v>0</v>
      </c>
      <c r="N116" s="27"/>
      <c r="O116" s="27"/>
      <c r="P116" s="27">
        <f>J116+K116+L116+M116+N116-O116</f>
        <v>8580</v>
      </c>
    </row>
    <row r="117" spans="1:16" ht="12.75">
      <c r="A117" s="83"/>
      <c r="B117" s="84"/>
      <c r="C117" s="29" t="s">
        <v>106</v>
      </c>
      <c r="D117" s="2">
        <v>33046098</v>
      </c>
      <c r="E117" s="377" t="s">
        <v>491</v>
      </c>
      <c r="F117" s="26">
        <v>98</v>
      </c>
      <c r="G117" s="26">
        <f>F117</f>
        <v>98</v>
      </c>
      <c r="H117" s="26">
        <v>40</v>
      </c>
      <c r="I117" s="26">
        <v>22.5</v>
      </c>
      <c r="J117" s="27">
        <f t="shared" si="55"/>
        <v>3920</v>
      </c>
      <c r="K117" s="27">
        <f t="shared" si="55"/>
        <v>2205</v>
      </c>
      <c r="L117" s="27">
        <f>G117*20</f>
        <v>1960</v>
      </c>
      <c r="M117" s="27">
        <v>0</v>
      </c>
      <c r="N117" s="27"/>
      <c r="O117" s="27"/>
      <c r="P117" s="27">
        <f>J117+K117+L117+M117+N117-O117</f>
        <v>8085</v>
      </c>
    </row>
    <row r="118" spans="1:16" ht="12.75">
      <c r="A118" s="83"/>
      <c r="B118" s="84"/>
      <c r="C118" s="29" t="s">
        <v>107</v>
      </c>
      <c r="D118" s="2">
        <v>20245480</v>
      </c>
      <c r="E118" s="377" t="s">
        <v>530</v>
      </c>
      <c r="F118" s="26">
        <v>63</v>
      </c>
      <c r="G118" s="26">
        <f>F118</f>
        <v>63</v>
      </c>
      <c r="H118" s="26">
        <v>40</v>
      </c>
      <c r="I118" s="26">
        <v>22.5</v>
      </c>
      <c r="J118" s="27">
        <f t="shared" si="55"/>
        <v>2520</v>
      </c>
      <c r="K118" s="27">
        <f t="shared" si="55"/>
        <v>1417.5</v>
      </c>
      <c r="L118" s="27">
        <f>G118*20</f>
        <v>1260</v>
      </c>
      <c r="M118" s="27">
        <v>0</v>
      </c>
      <c r="N118" s="27"/>
      <c r="O118" s="27"/>
      <c r="P118" s="27">
        <f>J118+K118+L118+M118+N118-O118</f>
        <v>5197.5</v>
      </c>
    </row>
    <row r="119" spans="1:16" ht="12.75">
      <c r="A119" s="63"/>
      <c r="B119" s="28"/>
      <c r="C119" s="29" t="s">
        <v>40</v>
      </c>
      <c r="D119" s="2">
        <v>27018310</v>
      </c>
      <c r="E119" s="377" t="s">
        <v>454</v>
      </c>
      <c r="F119" s="26">
        <v>88</v>
      </c>
      <c r="G119" s="26">
        <f>F119</f>
        <v>88</v>
      </c>
      <c r="H119" s="26">
        <v>40</v>
      </c>
      <c r="I119" s="26">
        <v>22.5</v>
      </c>
      <c r="J119" s="27">
        <f t="shared" si="55"/>
        <v>3520</v>
      </c>
      <c r="K119" s="27">
        <f t="shared" si="55"/>
        <v>1980</v>
      </c>
      <c r="L119" s="27">
        <f>G119*20</f>
        <v>1760</v>
      </c>
      <c r="M119" s="27">
        <v>0</v>
      </c>
      <c r="N119" s="27"/>
      <c r="O119" s="27"/>
      <c r="P119" s="27">
        <f>J119+K119+L119+M119+N119-O119</f>
        <v>7260</v>
      </c>
    </row>
    <row r="120" spans="1:16" ht="12.75">
      <c r="A120" s="83"/>
      <c r="B120" s="84"/>
      <c r="C120" s="29" t="s">
        <v>103</v>
      </c>
      <c r="D120" s="2">
        <v>19760295</v>
      </c>
      <c r="E120" s="377" t="s">
        <v>546</v>
      </c>
      <c r="F120" s="26">
        <v>12</v>
      </c>
      <c r="G120" s="26">
        <f t="shared" si="54"/>
        <v>12</v>
      </c>
      <c r="H120" s="26">
        <v>40</v>
      </c>
      <c r="I120" s="26">
        <v>22.5</v>
      </c>
      <c r="J120" s="27">
        <f t="shared" si="55"/>
        <v>480</v>
      </c>
      <c r="K120" s="27">
        <f t="shared" si="55"/>
        <v>270</v>
      </c>
      <c r="L120" s="27">
        <f t="shared" si="56"/>
        <v>240</v>
      </c>
      <c r="M120" s="27">
        <v>0</v>
      </c>
      <c r="N120" s="27"/>
      <c r="O120" s="27"/>
      <c r="P120" s="27">
        <f t="shared" si="57"/>
        <v>990</v>
      </c>
    </row>
    <row r="121" spans="1:16" ht="12.75">
      <c r="A121" s="83"/>
      <c r="B121" s="84"/>
      <c r="C121" s="29" t="s">
        <v>105</v>
      </c>
      <c r="D121" s="2">
        <v>32163456</v>
      </c>
      <c r="E121" s="377" t="s">
        <v>488</v>
      </c>
      <c r="F121" s="26">
        <v>41</v>
      </c>
      <c r="G121" s="26">
        <f t="shared" si="54"/>
        <v>41</v>
      </c>
      <c r="H121" s="26">
        <v>40</v>
      </c>
      <c r="I121" s="26">
        <v>22.5</v>
      </c>
      <c r="J121" s="27">
        <f t="shared" si="55"/>
        <v>1640</v>
      </c>
      <c r="K121" s="27">
        <f t="shared" si="55"/>
        <v>922.5</v>
      </c>
      <c r="L121" s="27">
        <f t="shared" si="56"/>
        <v>820</v>
      </c>
      <c r="M121" s="27">
        <v>0</v>
      </c>
      <c r="N121" s="27"/>
      <c r="O121" s="27"/>
      <c r="P121" s="27">
        <f t="shared" si="57"/>
        <v>3382.5</v>
      </c>
    </row>
    <row r="122" spans="1:16" ht="12.75">
      <c r="A122" s="83"/>
      <c r="B122" s="84"/>
      <c r="C122" s="74" t="s">
        <v>259</v>
      </c>
      <c r="D122" s="2">
        <v>33046098</v>
      </c>
      <c r="E122" s="377" t="s">
        <v>492</v>
      </c>
      <c r="F122" s="26">
        <v>48</v>
      </c>
      <c r="G122" s="26">
        <f>F122</f>
        <v>48</v>
      </c>
      <c r="H122" s="26">
        <v>40</v>
      </c>
      <c r="I122" s="26">
        <v>22.5</v>
      </c>
      <c r="J122" s="27">
        <f>F122*H122</f>
        <v>1920</v>
      </c>
      <c r="K122" s="27">
        <f>G122*I122</f>
        <v>1080</v>
      </c>
      <c r="L122" s="27">
        <f>G122*20</f>
        <v>960</v>
      </c>
      <c r="M122" s="27">
        <v>0</v>
      </c>
      <c r="N122" s="27"/>
      <c r="O122" s="27"/>
      <c r="P122" s="27">
        <f>J122+K122+L122+M122+N122-O122</f>
        <v>3960</v>
      </c>
    </row>
    <row r="123" spans="1:16" ht="12.75">
      <c r="A123" s="92"/>
      <c r="B123" s="93"/>
      <c r="C123" s="117" t="s">
        <v>37</v>
      </c>
      <c r="D123" s="1"/>
      <c r="E123" s="375"/>
      <c r="F123" s="56">
        <f>SUM(F115:F122)</f>
        <v>594</v>
      </c>
      <c r="G123" s="56">
        <f>SUM(G115:G122)</f>
        <v>594</v>
      </c>
      <c r="H123" s="56"/>
      <c r="I123" s="56"/>
      <c r="J123" s="52">
        <f>SUM(J115:J122)</f>
        <v>23760</v>
      </c>
      <c r="K123" s="52">
        <f>SUM(K115:K122)</f>
        <v>13365</v>
      </c>
      <c r="L123" s="52">
        <f>SUM(L115:L122)</f>
        <v>11880</v>
      </c>
      <c r="M123" s="52">
        <f>SUM(M115:M121)</f>
        <v>840</v>
      </c>
      <c r="N123" s="52">
        <f>SUM(N115:N121)</f>
        <v>0</v>
      </c>
      <c r="O123" s="52">
        <f>SUM(O115:O121)</f>
        <v>0</v>
      </c>
      <c r="P123" s="52">
        <f>SUM(P115:P122)</f>
        <v>49845</v>
      </c>
    </row>
    <row r="124" spans="1:16" s="99" customFormat="1" ht="12.75">
      <c r="A124" s="15"/>
      <c r="B124" s="15"/>
      <c r="C124" s="15"/>
      <c r="D124" s="7"/>
      <c r="E124" s="386"/>
      <c r="F124" s="50"/>
      <c r="G124" s="50"/>
      <c r="H124" s="50"/>
      <c r="I124" s="50"/>
      <c r="J124" s="51"/>
      <c r="K124" s="51"/>
      <c r="L124" s="51"/>
      <c r="M124" s="51"/>
      <c r="N124" s="51"/>
      <c r="O124" s="51"/>
      <c r="P124" s="51"/>
    </row>
    <row r="125" spans="1:16" ht="12.75">
      <c r="A125" s="22">
        <v>13</v>
      </c>
      <c r="B125" s="61" t="s">
        <v>108</v>
      </c>
      <c r="C125" s="39" t="s">
        <v>109</v>
      </c>
      <c r="D125" s="5">
        <v>25459140</v>
      </c>
      <c r="E125" s="387" t="s">
        <v>521</v>
      </c>
      <c r="F125" s="40">
        <v>133</v>
      </c>
      <c r="G125" s="40">
        <f aca="true" t="shared" si="58" ref="G125:G131">F125</f>
        <v>133</v>
      </c>
      <c r="H125" s="40">
        <v>40</v>
      </c>
      <c r="I125" s="40">
        <v>22.5</v>
      </c>
      <c r="J125" s="41">
        <f aca="true" t="shared" si="59" ref="J125:K130">F125*H125</f>
        <v>5320</v>
      </c>
      <c r="K125" s="41">
        <f t="shared" si="59"/>
        <v>2992.5</v>
      </c>
      <c r="L125" s="41">
        <f aca="true" t="shared" si="60" ref="L125:L131">G125*20</f>
        <v>2660</v>
      </c>
      <c r="M125" s="41">
        <f>J125*15%</f>
        <v>798</v>
      </c>
      <c r="N125" s="41"/>
      <c r="O125" s="41"/>
      <c r="P125" s="41">
        <f aca="true" t="shared" si="61" ref="P125:P131">J125+K125+L125+M125+N125-O125</f>
        <v>11770.5</v>
      </c>
    </row>
    <row r="126" spans="1:16" ht="12.75">
      <c r="A126" s="90"/>
      <c r="B126" s="91"/>
      <c r="C126" s="11" t="s">
        <v>110</v>
      </c>
      <c r="D126" s="2">
        <v>20570936</v>
      </c>
      <c r="E126" s="388" t="s">
        <v>536</v>
      </c>
      <c r="F126" s="26">
        <v>123</v>
      </c>
      <c r="G126" s="26">
        <f t="shared" si="58"/>
        <v>123</v>
      </c>
      <c r="H126" s="26">
        <v>40</v>
      </c>
      <c r="I126" s="26">
        <v>22.5</v>
      </c>
      <c r="J126" s="27">
        <f t="shared" si="59"/>
        <v>4920</v>
      </c>
      <c r="K126" s="27">
        <f t="shared" si="59"/>
        <v>2767.5</v>
      </c>
      <c r="L126" s="27">
        <f t="shared" si="60"/>
        <v>2460</v>
      </c>
      <c r="M126" s="27">
        <v>0</v>
      </c>
      <c r="N126" s="27"/>
      <c r="O126" s="27"/>
      <c r="P126" s="27">
        <f t="shared" si="61"/>
        <v>10147.5</v>
      </c>
    </row>
    <row r="127" spans="1:16" ht="12.75">
      <c r="A127" s="83"/>
      <c r="B127" s="84"/>
      <c r="C127" s="11" t="s">
        <v>136</v>
      </c>
      <c r="D127" s="2">
        <v>25459140</v>
      </c>
      <c r="E127" s="388" t="s">
        <v>520</v>
      </c>
      <c r="F127" s="26">
        <v>51</v>
      </c>
      <c r="G127" s="26">
        <f t="shared" si="58"/>
        <v>51</v>
      </c>
      <c r="H127" s="26">
        <v>40</v>
      </c>
      <c r="I127" s="26">
        <v>22.5</v>
      </c>
      <c r="J127" s="27">
        <f t="shared" si="59"/>
        <v>2040</v>
      </c>
      <c r="K127" s="27">
        <f t="shared" si="59"/>
        <v>1147.5</v>
      </c>
      <c r="L127" s="27">
        <f t="shared" si="60"/>
        <v>1020</v>
      </c>
      <c r="M127" s="27">
        <v>0</v>
      </c>
      <c r="N127" s="27"/>
      <c r="O127" s="27"/>
      <c r="P127" s="27">
        <f t="shared" si="61"/>
        <v>4207.5</v>
      </c>
    </row>
    <row r="128" spans="1:16" ht="12.75">
      <c r="A128" s="83"/>
      <c r="B128" s="84"/>
      <c r="C128" s="11" t="s">
        <v>132</v>
      </c>
      <c r="D128" s="2">
        <v>30719017</v>
      </c>
      <c r="E128" s="377" t="s">
        <v>526</v>
      </c>
      <c r="F128" s="26">
        <v>40</v>
      </c>
      <c r="G128" s="26">
        <f>F128</f>
        <v>40</v>
      </c>
      <c r="H128" s="26">
        <v>40</v>
      </c>
      <c r="I128" s="26">
        <v>22.5</v>
      </c>
      <c r="J128" s="27">
        <f>F128*H128</f>
        <v>1600</v>
      </c>
      <c r="K128" s="27">
        <f>G128*I128</f>
        <v>900</v>
      </c>
      <c r="L128" s="27">
        <f>G128*20</f>
        <v>800</v>
      </c>
      <c r="M128" s="27">
        <v>0</v>
      </c>
      <c r="N128" s="27"/>
      <c r="O128" s="27"/>
      <c r="P128" s="27">
        <f>J128+K128+L128+M128+N128-O128</f>
        <v>3300</v>
      </c>
    </row>
    <row r="129" spans="1:16" ht="12.75">
      <c r="A129" s="83"/>
      <c r="B129" s="84"/>
      <c r="C129" s="11" t="s">
        <v>117</v>
      </c>
      <c r="D129" s="2">
        <v>19801441</v>
      </c>
      <c r="E129" s="377" t="s">
        <v>538</v>
      </c>
      <c r="F129" s="26">
        <v>107</v>
      </c>
      <c r="G129" s="26">
        <f>F129</f>
        <v>107</v>
      </c>
      <c r="H129" s="26">
        <v>40</v>
      </c>
      <c r="I129" s="26">
        <v>22.5</v>
      </c>
      <c r="J129" s="27">
        <f>F129*H129</f>
        <v>4280</v>
      </c>
      <c r="K129" s="27">
        <f>G129*I129</f>
        <v>2407.5</v>
      </c>
      <c r="L129" s="27">
        <f>G129*20</f>
        <v>2140</v>
      </c>
      <c r="M129" s="27">
        <v>0</v>
      </c>
      <c r="N129" s="27"/>
      <c r="O129" s="27"/>
      <c r="P129" s="27">
        <f>J129+K129+L129+M129+N129-O129</f>
        <v>8827.5</v>
      </c>
    </row>
    <row r="130" spans="1:16" ht="12.75">
      <c r="A130" s="83"/>
      <c r="B130" s="84"/>
      <c r="C130" s="11" t="s">
        <v>111</v>
      </c>
      <c r="D130" s="2">
        <v>20124305</v>
      </c>
      <c r="E130" s="377" t="s">
        <v>487</v>
      </c>
      <c r="F130" s="26">
        <v>116</v>
      </c>
      <c r="G130" s="26">
        <f t="shared" si="58"/>
        <v>116</v>
      </c>
      <c r="H130" s="26">
        <v>40</v>
      </c>
      <c r="I130" s="26">
        <v>22.5</v>
      </c>
      <c r="J130" s="27">
        <f t="shared" si="59"/>
        <v>4640</v>
      </c>
      <c r="K130" s="27">
        <f t="shared" si="59"/>
        <v>2610</v>
      </c>
      <c r="L130" s="27">
        <f t="shared" si="60"/>
        <v>2320</v>
      </c>
      <c r="M130" s="27">
        <v>0</v>
      </c>
      <c r="N130" s="27"/>
      <c r="O130" s="27"/>
      <c r="P130" s="27">
        <f t="shared" si="61"/>
        <v>9570</v>
      </c>
    </row>
    <row r="131" spans="1:16" ht="12.75">
      <c r="A131" s="83"/>
      <c r="B131" s="84"/>
      <c r="C131" s="11" t="s">
        <v>112</v>
      </c>
      <c r="D131" s="2">
        <v>25459140</v>
      </c>
      <c r="E131" s="377" t="s">
        <v>519</v>
      </c>
      <c r="F131" s="26">
        <v>24</v>
      </c>
      <c r="G131" s="26">
        <f t="shared" si="58"/>
        <v>24</v>
      </c>
      <c r="H131" s="26">
        <v>40</v>
      </c>
      <c r="I131" s="26">
        <v>22.5</v>
      </c>
      <c r="J131" s="27">
        <f>F131*H131</f>
        <v>960</v>
      </c>
      <c r="K131" s="27">
        <f>G131*I131</f>
        <v>540</v>
      </c>
      <c r="L131" s="27">
        <f t="shared" si="60"/>
        <v>480</v>
      </c>
      <c r="M131" s="27">
        <v>0</v>
      </c>
      <c r="N131" s="27"/>
      <c r="O131" s="27"/>
      <c r="P131" s="27">
        <f t="shared" si="61"/>
        <v>1980</v>
      </c>
    </row>
    <row r="132" spans="1:16" ht="12.75">
      <c r="A132" s="83"/>
      <c r="B132" s="84"/>
      <c r="C132" s="56" t="s">
        <v>37</v>
      </c>
      <c r="D132" s="1"/>
      <c r="E132" s="375"/>
      <c r="F132" s="56">
        <f>SUM(F125:F131)</f>
        <v>594</v>
      </c>
      <c r="G132" s="56">
        <f>SUM(G125:G131)</f>
        <v>594</v>
      </c>
      <c r="H132" s="56"/>
      <c r="I132" s="56"/>
      <c r="J132" s="52">
        <f aca="true" t="shared" si="62" ref="J132:P132">SUM(J125:J131)</f>
        <v>23760</v>
      </c>
      <c r="K132" s="52">
        <f t="shared" si="62"/>
        <v>13365</v>
      </c>
      <c r="L132" s="52">
        <f t="shared" si="62"/>
        <v>11880</v>
      </c>
      <c r="M132" s="52">
        <f t="shared" si="62"/>
        <v>798</v>
      </c>
      <c r="N132" s="52">
        <f t="shared" si="62"/>
        <v>0</v>
      </c>
      <c r="O132" s="52">
        <f t="shared" si="62"/>
        <v>0</v>
      </c>
      <c r="P132" s="52">
        <f t="shared" si="62"/>
        <v>49803</v>
      </c>
    </row>
    <row r="133" spans="1:16" ht="12.75">
      <c r="A133" s="38"/>
      <c r="B133" s="38"/>
      <c r="C133" s="11"/>
      <c r="D133" s="2"/>
      <c r="E133" s="377"/>
      <c r="F133" s="26"/>
      <c r="G133" s="26"/>
      <c r="H133" s="26"/>
      <c r="I133" s="26"/>
      <c r="J133" s="27"/>
      <c r="K133" s="27"/>
      <c r="L133" s="27"/>
      <c r="M133" s="27"/>
      <c r="N133" s="27"/>
      <c r="O133" s="27"/>
      <c r="P133" s="27"/>
    </row>
    <row r="134" spans="1:16" ht="25.5">
      <c r="A134" s="23">
        <v>14</v>
      </c>
      <c r="B134" s="23" t="s">
        <v>114</v>
      </c>
      <c r="C134" s="11" t="s">
        <v>115</v>
      </c>
      <c r="D134" s="1">
        <v>33210742</v>
      </c>
      <c r="E134" s="377" t="s">
        <v>541</v>
      </c>
      <c r="F134" s="26">
        <v>201</v>
      </c>
      <c r="G134" s="26">
        <f aca="true" t="shared" si="63" ref="G134:G140">F134</f>
        <v>201</v>
      </c>
      <c r="H134" s="26">
        <v>40</v>
      </c>
      <c r="I134" s="26">
        <v>22.5</v>
      </c>
      <c r="J134" s="27">
        <f aca="true" t="shared" si="64" ref="J134:K140">F134*H134</f>
        <v>8040</v>
      </c>
      <c r="K134" s="27">
        <f t="shared" si="64"/>
        <v>4522.5</v>
      </c>
      <c r="L134" s="27">
        <f aca="true" t="shared" si="65" ref="L134:L140">G134*20</f>
        <v>4020</v>
      </c>
      <c r="M134" s="27">
        <f>J134*15%</f>
        <v>1206</v>
      </c>
      <c r="N134" s="27"/>
      <c r="O134" s="27"/>
      <c r="P134" s="27">
        <f aca="true" t="shared" si="66" ref="P134:P140">J134+K134+L134+M134+N134-O134</f>
        <v>17788.5</v>
      </c>
    </row>
    <row r="135" spans="1:16" ht="12.75">
      <c r="A135" s="83"/>
      <c r="B135" s="84"/>
      <c r="C135" s="11" t="s">
        <v>119</v>
      </c>
      <c r="D135" s="2">
        <v>39151335</v>
      </c>
      <c r="E135" s="377" t="s">
        <v>540</v>
      </c>
      <c r="F135" s="26">
        <v>106</v>
      </c>
      <c r="G135" s="26">
        <f>F135</f>
        <v>106</v>
      </c>
      <c r="H135" s="26">
        <v>40</v>
      </c>
      <c r="I135" s="26">
        <v>22.5</v>
      </c>
      <c r="J135" s="27">
        <f t="shared" si="64"/>
        <v>4240</v>
      </c>
      <c r="K135" s="27">
        <f t="shared" si="64"/>
        <v>2385</v>
      </c>
      <c r="L135" s="27">
        <f>G135*20</f>
        <v>2120</v>
      </c>
      <c r="M135" s="27">
        <v>0</v>
      </c>
      <c r="N135" s="27"/>
      <c r="O135" s="27"/>
      <c r="P135" s="27">
        <f>J135+K135+L135+M135+N135-O135</f>
        <v>8745</v>
      </c>
    </row>
    <row r="136" spans="1:16" ht="12.75">
      <c r="A136" s="83"/>
      <c r="B136" s="84"/>
      <c r="C136" s="11" t="s">
        <v>120</v>
      </c>
      <c r="D136" s="2">
        <v>33210742</v>
      </c>
      <c r="E136" s="377" t="s">
        <v>522</v>
      </c>
      <c r="F136" s="26">
        <v>88</v>
      </c>
      <c r="G136" s="26">
        <f>F136</f>
        <v>88</v>
      </c>
      <c r="H136" s="26">
        <v>40</v>
      </c>
      <c r="I136" s="26">
        <v>22.5</v>
      </c>
      <c r="J136" s="27">
        <f t="shared" si="64"/>
        <v>3520</v>
      </c>
      <c r="K136" s="27">
        <f t="shared" si="64"/>
        <v>1980</v>
      </c>
      <c r="L136" s="27">
        <f>G136*20</f>
        <v>1760</v>
      </c>
      <c r="M136" s="27">
        <v>0</v>
      </c>
      <c r="N136" s="27"/>
      <c r="O136" s="27"/>
      <c r="P136" s="27">
        <f>J136+K136+L136+M136+N136-O136</f>
        <v>7260</v>
      </c>
    </row>
    <row r="137" spans="1:16" ht="12.75">
      <c r="A137" s="83"/>
      <c r="B137" s="84"/>
      <c r="C137" s="11" t="s">
        <v>135</v>
      </c>
      <c r="D137" s="2">
        <v>33210742</v>
      </c>
      <c r="E137" s="377" t="s">
        <v>523</v>
      </c>
      <c r="F137" s="26">
        <v>124</v>
      </c>
      <c r="G137" s="26">
        <f>F137</f>
        <v>124</v>
      </c>
      <c r="H137" s="26">
        <v>40</v>
      </c>
      <c r="I137" s="26">
        <v>22.5</v>
      </c>
      <c r="J137" s="27">
        <f t="shared" si="64"/>
        <v>4960</v>
      </c>
      <c r="K137" s="27">
        <f t="shared" si="64"/>
        <v>2790</v>
      </c>
      <c r="L137" s="27">
        <f>G137*20</f>
        <v>2480</v>
      </c>
      <c r="M137" s="27">
        <v>0</v>
      </c>
      <c r="N137" s="27"/>
      <c r="O137" s="27"/>
      <c r="P137" s="27">
        <f>J137+K137+L137+M137+N137-O137</f>
        <v>10230</v>
      </c>
    </row>
    <row r="138" spans="1:16" ht="12.75">
      <c r="A138" s="90"/>
      <c r="B138" s="91"/>
      <c r="C138" s="125" t="s">
        <v>116</v>
      </c>
      <c r="D138" s="2">
        <v>19550439</v>
      </c>
      <c r="E138" s="377" t="s">
        <v>510</v>
      </c>
      <c r="F138" s="26">
        <v>24</v>
      </c>
      <c r="G138" s="26">
        <f t="shared" si="63"/>
        <v>24</v>
      </c>
      <c r="H138" s="26">
        <v>40</v>
      </c>
      <c r="I138" s="26">
        <v>22.5</v>
      </c>
      <c r="J138" s="27">
        <f t="shared" si="64"/>
        <v>960</v>
      </c>
      <c r="K138" s="27">
        <f t="shared" si="64"/>
        <v>540</v>
      </c>
      <c r="L138" s="27">
        <f t="shared" si="65"/>
        <v>480</v>
      </c>
      <c r="M138" s="27">
        <v>0</v>
      </c>
      <c r="N138" s="27"/>
      <c r="O138" s="27"/>
      <c r="P138" s="27">
        <f t="shared" si="66"/>
        <v>1980</v>
      </c>
    </row>
    <row r="139" spans="1:16" ht="12.75">
      <c r="A139" s="83"/>
      <c r="B139" s="84"/>
      <c r="C139" s="11" t="s">
        <v>117</v>
      </c>
      <c r="D139" s="2">
        <v>35351675</v>
      </c>
      <c r="E139" s="225" t="s">
        <v>449</v>
      </c>
      <c r="F139" s="26">
        <v>0</v>
      </c>
      <c r="G139" s="26">
        <f t="shared" si="63"/>
        <v>0</v>
      </c>
      <c r="H139" s="26">
        <v>40</v>
      </c>
      <c r="I139" s="26">
        <v>22.5</v>
      </c>
      <c r="J139" s="27">
        <f t="shared" si="64"/>
        <v>0</v>
      </c>
      <c r="K139" s="27">
        <f t="shared" si="64"/>
        <v>0</v>
      </c>
      <c r="L139" s="27">
        <f t="shared" si="65"/>
        <v>0</v>
      </c>
      <c r="M139" s="27">
        <v>0</v>
      </c>
      <c r="N139" s="27"/>
      <c r="O139" s="27"/>
      <c r="P139" s="27">
        <f t="shared" si="66"/>
        <v>0</v>
      </c>
    </row>
    <row r="140" spans="1:16" ht="12.75">
      <c r="A140" s="83"/>
      <c r="B140" s="84"/>
      <c r="C140" s="11" t="s">
        <v>118</v>
      </c>
      <c r="D140" s="2">
        <v>19550420</v>
      </c>
      <c r="E140" s="225" t="s">
        <v>449</v>
      </c>
      <c r="F140" s="26">
        <v>0</v>
      </c>
      <c r="G140" s="26">
        <f t="shared" si="63"/>
        <v>0</v>
      </c>
      <c r="H140" s="26">
        <v>40</v>
      </c>
      <c r="I140" s="26">
        <v>22.5</v>
      </c>
      <c r="J140" s="27">
        <f t="shared" si="64"/>
        <v>0</v>
      </c>
      <c r="K140" s="27">
        <f t="shared" si="64"/>
        <v>0</v>
      </c>
      <c r="L140" s="27">
        <f t="shared" si="65"/>
        <v>0</v>
      </c>
      <c r="M140" s="27">
        <v>0</v>
      </c>
      <c r="N140" s="27"/>
      <c r="O140" s="27"/>
      <c r="P140" s="27">
        <f t="shared" si="66"/>
        <v>0</v>
      </c>
    </row>
    <row r="141" spans="1:16" ht="12.75">
      <c r="A141" s="83"/>
      <c r="B141" s="84"/>
      <c r="C141" s="11" t="s">
        <v>121</v>
      </c>
      <c r="D141" s="2">
        <v>36856625</v>
      </c>
      <c r="E141" s="377" t="s">
        <v>501</v>
      </c>
      <c r="F141" s="26">
        <v>51</v>
      </c>
      <c r="G141" s="26">
        <f>F141</f>
        <v>51</v>
      </c>
      <c r="H141" s="26">
        <v>40</v>
      </c>
      <c r="I141" s="26">
        <v>22.5</v>
      </c>
      <c r="J141" s="27">
        <f>F141*H141</f>
        <v>2040</v>
      </c>
      <c r="K141" s="27">
        <f>G141*I141</f>
        <v>1147.5</v>
      </c>
      <c r="L141" s="27">
        <f>G141*20</f>
        <v>1020</v>
      </c>
      <c r="M141" s="27">
        <v>0</v>
      </c>
      <c r="N141" s="27"/>
      <c r="O141" s="27"/>
      <c r="P141" s="27">
        <f>J141+K141+L141+M141+N141-O141</f>
        <v>4207.5</v>
      </c>
    </row>
    <row r="142" spans="1:16" ht="12.75">
      <c r="A142" s="83"/>
      <c r="B142" s="84"/>
      <c r="C142" s="56" t="s">
        <v>37</v>
      </c>
      <c r="D142" s="1"/>
      <c r="E142" s="110"/>
      <c r="F142" s="56">
        <f>SUM(F134:F141)</f>
        <v>594</v>
      </c>
      <c r="G142" s="56">
        <f>SUM(G134:G141)</f>
        <v>594</v>
      </c>
      <c r="H142" s="56"/>
      <c r="I142" s="56"/>
      <c r="J142" s="52">
        <f aca="true" t="shared" si="67" ref="J142:P142">SUM(J134:J141)</f>
        <v>23760</v>
      </c>
      <c r="K142" s="52">
        <f t="shared" si="67"/>
        <v>13365</v>
      </c>
      <c r="L142" s="52">
        <f t="shared" si="67"/>
        <v>11880</v>
      </c>
      <c r="M142" s="52">
        <f t="shared" si="67"/>
        <v>1206</v>
      </c>
      <c r="N142" s="52">
        <f t="shared" si="67"/>
        <v>0</v>
      </c>
      <c r="O142" s="52">
        <f t="shared" si="67"/>
        <v>0</v>
      </c>
      <c r="P142" s="52">
        <f t="shared" si="67"/>
        <v>50211</v>
      </c>
    </row>
    <row r="143" spans="1:16" ht="12.75">
      <c r="A143" s="92"/>
      <c r="B143" s="93"/>
      <c r="E143" s="110"/>
      <c r="F143" s="56"/>
      <c r="G143" s="56"/>
      <c r="H143" s="56"/>
      <c r="I143" s="56"/>
      <c r="J143" s="52"/>
      <c r="K143" s="52"/>
      <c r="L143" s="52"/>
      <c r="M143" s="52"/>
      <c r="N143" s="52"/>
      <c r="O143" s="52"/>
      <c r="P143" s="52"/>
    </row>
    <row r="144" spans="1:16" ht="15">
      <c r="A144" s="342" t="s">
        <v>126</v>
      </c>
      <c r="B144" s="343"/>
      <c r="C144" s="95"/>
      <c r="D144" s="1"/>
      <c r="E144" s="110"/>
      <c r="F144" s="56"/>
      <c r="G144" s="56"/>
      <c r="H144" s="56"/>
      <c r="I144" s="56"/>
      <c r="J144" s="56"/>
      <c r="K144" s="56"/>
      <c r="L144" s="56"/>
      <c r="M144" s="56"/>
      <c r="N144" s="52">
        <f>N13+N23+N32+N41+N50+N64+N74+N83+N92+N101+N113+N123+N132+N142</f>
        <v>4883.18</v>
      </c>
      <c r="O144" s="52">
        <f>O13+O23+O32+O41+O50+O64+O74+O83+O92+O101+O113+O123+O132+O142</f>
        <v>2653.18</v>
      </c>
      <c r="P144" s="52">
        <f>P13+P23+P32+P41+P50+P64+P74+P83+P92+P101+P113+P123+P132+P142</f>
        <v>700000</v>
      </c>
    </row>
    <row r="145" spans="1:16" ht="12.75">
      <c r="A145" s="64"/>
      <c r="B145" s="64"/>
      <c r="C145" s="64"/>
      <c r="D145" s="4"/>
      <c r="E145" s="114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9"/>
    </row>
    <row r="146" spans="1:16" ht="12.75">
      <c r="A146" s="64"/>
      <c r="B146" s="64"/>
      <c r="C146" s="64"/>
      <c r="D146" s="4"/>
      <c r="E146" s="114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9"/>
    </row>
    <row r="147" spans="1:16" ht="12.75">
      <c r="A147" s="64"/>
      <c r="B147" s="64"/>
      <c r="C147" s="64"/>
      <c r="D147" s="4"/>
      <c r="E147" s="114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9"/>
    </row>
    <row r="148" spans="1:16" ht="12.75">
      <c r="A148" s="64"/>
      <c r="B148" s="64"/>
      <c r="C148" s="64"/>
      <c r="D148" s="4"/>
      <c r="E148" s="114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9"/>
    </row>
    <row r="151" spans="3:13" ht="12.75">
      <c r="C151" s="96"/>
      <c r="G151" s="107"/>
      <c r="H151" s="107"/>
      <c r="M151" s="107"/>
    </row>
    <row r="152" spans="3:13" ht="12.75">
      <c r="C152" s="96"/>
      <c r="G152" s="107"/>
      <c r="H152" s="122"/>
      <c r="M152" s="122"/>
    </row>
    <row r="153" spans="3:13" ht="12.75">
      <c r="C153" s="96"/>
      <c r="J153" s="108"/>
      <c r="M153" s="107"/>
    </row>
  </sheetData>
  <sheetProtection/>
  <mergeCells count="16">
    <mergeCell ref="C1:N1"/>
    <mergeCell ref="A2:A4"/>
    <mergeCell ref="B2:B4"/>
    <mergeCell ref="C2:C4"/>
    <mergeCell ref="D2:D4"/>
    <mergeCell ref="E2:E4"/>
    <mergeCell ref="F2:G2"/>
    <mergeCell ref="H2:I2"/>
    <mergeCell ref="J2:J4"/>
    <mergeCell ref="K2:K4"/>
    <mergeCell ref="L2:L4"/>
    <mergeCell ref="M2:M4"/>
    <mergeCell ref="N2:N4"/>
    <mergeCell ref="O2:O4"/>
    <mergeCell ref="P2:P4"/>
    <mergeCell ref="A144:B14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.28125" style="77" customWidth="1"/>
    <col min="2" max="2" width="15.7109375" style="77" customWidth="1"/>
    <col min="3" max="3" width="19.28125" style="77" customWidth="1"/>
    <col min="4" max="4" width="9.140625" style="78" customWidth="1"/>
    <col min="5" max="5" width="16.8515625" style="109" customWidth="1"/>
    <col min="6" max="6" width="4.57421875" style="100" hidden="1" customWidth="1"/>
    <col min="7" max="7" width="4.00390625" style="100" hidden="1" customWidth="1"/>
    <col min="8" max="8" width="5.28125" style="100" hidden="1" customWidth="1"/>
    <col min="9" max="9" width="7.57421875" style="100" hidden="1" customWidth="1"/>
    <col min="10" max="10" width="11.57421875" style="100" hidden="1" customWidth="1"/>
    <col min="11" max="11" width="11.421875" style="100" hidden="1" customWidth="1"/>
    <col min="12" max="12" width="12.140625" style="100" hidden="1" customWidth="1"/>
    <col min="13" max="13" width="12.57421875" style="100" hidden="1" customWidth="1"/>
    <col min="14" max="14" width="11.8515625" style="100" hidden="1" customWidth="1"/>
    <col min="15" max="15" width="11.00390625" style="136" customWidth="1"/>
    <col min="16" max="16" width="11.00390625" style="100" customWidth="1"/>
    <col min="17" max="16384" width="9.140625" style="77" customWidth="1"/>
  </cols>
  <sheetData>
    <row r="1" spans="3:14" ht="19.5" customHeight="1">
      <c r="C1" s="334" t="s">
        <v>550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6" ht="23.25" customHeight="1">
      <c r="A2" s="335" t="s">
        <v>0</v>
      </c>
      <c r="B2" s="335" t="s">
        <v>1</v>
      </c>
      <c r="C2" s="335" t="s">
        <v>2</v>
      </c>
      <c r="D2" s="324" t="s">
        <v>3</v>
      </c>
      <c r="E2" s="335" t="s">
        <v>4</v>
      </c>
      <c r="F2" s="340" t="s">
        <v>5</v>
      </c>
      <c r="G2" s="340"/>
      <c r="H2" s="340" t="s">
        <v>6</v>
      </c>
      <c r="I2" s="340"/>
      <c r="J2" s="340" t="s">
        <v>7</v>
      </c>
      <c r="K2" s="340" t="s">
        <v>8</v>
      </c>
      <c r="L2" s="340" t="s">
        <v>9</v>
      </c>
      <c r="M2" s="340" t="s">
        <v>10</v>
      </c>
      <c r="N2" s="340" t="s">
        <v>11</v>
      </c>
      <c r="O2" s="329" t="s">
        <v>12</v>
      </c>
      <c r="P2" s="340" t="s">
        <v>965</v>
      </c>
    </row>
    <row r="3" spans="1:16" ht="23.25" customHeight="1">
      <c r="A3" s="336"/>
      <c r="B3" s="338"/>
      <c r="C3" s="338"/>
      <c r="D3" s="327"/>
      <c r="E3" s="338"/>
      <c r="F3" s="24" t="s">
        <v>13</v>
      </c>
      <c r="G3" s="24" t="s">
        <v>14</v>
      </c>
      <c r="H3" s="24" t="s">
        <v>13</v>
      </c>
      <c r="I3" s="24" t="s">
        <v>14</v>
      </c>
      <c r="J3" s="341"/>
      <c r="K3" s="341"/>
      <c r="L3" s="341"/>
      <c r="M3" s="341"/>
      <c r="N3" s="341"/>
      <c r="O3" s="333"/>
      <c r="P3" s="341"/>
    </row>
    <row r="4" spans="1:16" ht="41.25" customHeight="1">
      <c r="A4" s="337"/>
      <c r="B4" s="339"/>
      <c r="C4" s="339"/>
      <c r="D4" s="328"/>
      <c r="E4" s="339"/>
      <c r="F4" s="79" t="s">
        <v>15</v>
      </c>
      <c r="G4" s="79" t="s">
        <v>15</v>
      </c>
      <c r="H4" s="26">
        <v>40</v>
      </c>
      <c r="I4" s="23" t="s">
        <v>16</v>
      </c>
      <c r="J4" s="341"/>
      <c r="K4" s="341"/>
      <c r="L4" s="341"/>
      <c r="M4" s="341"/>
      <c r="N4" s="341"/>
      <c r="O4" s="333"/>
      <c r="P4" s="341"/>
    </row>
    <row r="5" spans="1:16" ht="12.75">
      <c r="A5" s="56" t="s">
        <v>17</v>
      </c>
      <c r="B5" s="42" t="s">
        <v>18</v>
      </c>
      <c r="C5" s="56" t="s">
        <v>19</v>
      </c>
      <c r="D5" s="3" t="s">
        <v>20</v>
      </c>
      <c r="E5" s="110"/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3" t="s">
        <v>30</v>
      </c>
      <c r="P5" s="56" t="s">
        <v>31</v>
      </c>
    </row>
    <row r="6" spans="1:16" ht="12.75">
      <c r="A6" s="222">
        <v>1</v>
      </c>
      <c r="B6" s="221" t="s">
        <v>32</v>
      </c>
      <c r="C6" s="16" t="s">
        <v>33</v>
      </c>
      <c r="D6" s="1">
        <v>30255480</v>
      </c>
      <c r="E6" s="376" t="s">
        <v>563</v>
      </c>
      <c r="F6" s="101">
        <v>177</v>
      </c>
      <c r="G6" s="71">
        <f aca="true" t="shared" si="0" ref="G6:G11">F6</f>
        <v>177</v>
      </c>
      <c r="H6" s="26">
        <v>40</v>
      </c>
      <c r="I6" s="26">
        <v>22.5</v>
      </c>
      <c r="J6" s="27">
        <f aca="true" t="shared" si="1" ref="J6:K11">F6*H6</f>
        <v>7080</v>
      </c>
      <c r="K6" s="27">
        <f t="shared" si="1"/>
        <v>3982.5</v>
      </c>
      <c r="L6" s="27">
        <f aca="true" t="shared" si="2" ref="L6:L11">G6*20</f>
        <v>3540</v>
      </c>
      <c r="M6" s="27">
        <f>J6*15%</f>
        <v>1062</v>
      </c>
      <c r="N6" s="27"/>
      <c r="O6" s="131">
        <v>3044.2</v>
      </c>
      <c r="P6" s="27">
        <f aca="true" t="shared" si="3" ref="P6:P11">J6+K6+L6+M6+N6-O6</f>
        <v>12620.3</v>
      </c>
    </row>
    <row r="7" spans="1:16" ht="12.75">
      <c r="A7" s="83"/>
      <c r="B7" s="84"/>
      <c r="C7" s="29" t="s">
        <v>35</v>
      </c>
      <c r="D7" s="2">
        <v>36242617</v>
      </c>
      <c r="E7" s="377" t="s">
        <v>564</v>
      </c>
      <c r="F7" s="101">
        <v>58</v>
      </c>
      <c r="G7" s="71">
        <f>F7</f>
        <v>58</v>
      </c>
      <c r="H7" s="26">
        <v>40</v>
      </c>
      <c r="I7" s="26">
        <v>22.5</v>
      </c>
      <c r="J7" s="27">
        <f t="shared" si="1"/>
        <v>2320</v>
      </c>
      <c r="K7" s="27">
        <f t="shared" si="1"/>
        <v>1305</v>
      </c>
      <c r="L7" s="27">
        <f>G7*20</f>
        <v>1160</v>
      </c>
      <c r="M7" s="27">
        <v>0</v>
      </c>
      <c r="N7" s="27"/>
      <c r="O7" s="131">
        <v>929.91</v>
      </c>
      <c r="P7" s="27">
        <f>J7+K7+L7+M7+N7-O7</f>
        <v>3855.09</v>
      </c>
    </row>
    <row r="8" spans="1:16" ht="12.75">
      <c r="A8" s="83"/>
      <c r="B8" s="84"/>
      <c r="C8" s="29" t="s">
        <v>36</v>
      </c>
      <c r="D8" s="2">
        <v>24946791</v>
      </c>
      <c r="E8" s="377" t="s">
        <v>581</v>
      </c>
      <c r="F8" s="101">
        <v>24</v>
      </c>
      <c r="G8" s="71">
        <f>F8</f>
        <v>24</v>
      </c>
      <c r="H8" s="26">
        <v>40</v>
      </c>
      <c r="I8" s="26">
        <v>22.5</v>
      </c>
      <c r="J8" s="27">
        <f t="shared" si="1"/>
        <v>960</v>
      </c>
      <c r="K8" s="27">
        <f t="shared" si="1"/>
        <v>540</v>
      </c>
      <c r="L8" s="27">
        <f>G8*20</f>
        <v>480</v>
      </c>
      <c r="M8" s="27">
        <v>0</v>
      </c>
      <c r="N8" s="27"/>
      <c r="O8" s="131">
        <v>384.79</v>
      </c>
      <c r="P8" s="27">
        <f>J8+K8+L8+M8+N8-O8</f>
        <v>1595.21</v>
      </c>
    </row>
    <row r="9" spans="1:16" ht="12.75">
      <c r="A9" s="82"/>
      <c r="B9" s="28"/>
      <c r="C9" s="29" t="s">
        <v>91</v>
      </c>
      <c r="D9" s="2">
        <v>19468348</v>
      </c>
      <c r="E9" s="377" t="s">
        <v>602</v>
      </c>
      <c r="F9" s="101">
        <v>134</v>
      </c>
      <c r="G9" s="71">
        <f t="shared" si="0"/>
        <v>134</v>
      </c>
      <c r="H9" s="26">
        <v>40</v>
      </c>
      <c r="I9" s="26">
        <v>22.5</v>
      </c>
      <c r="J9" s="27">
        <f t="shared" si="1"/>
        <v>5360</v>
      </c>
      <c r="K9" s="27">
        <f t="shared" si="1"/>
        <v>3015</v>
      </c>
      <c r="L9" s="27">
        <f t="shared" si="2"/>
        <v>2680</v>
      </c>
      <c r="M9" s="27">
        <v>0</v>
      </c>
      <c r="N9" s="27"/>
      <c r="O9" s="131">
        <v>2148.4</v>
      </c>
      <c r="P9" s="27">
        <f t="shared" si="3"/>
        <v>8906.6</v>
      </c>
    </row>
    <row r="10" spans="1:16" ht="12.75">
      <c r="A10" s="83"/>
      <c r="B10" s="84"/>
      <c r="C10" s="29" t="s">
        <v>34</v>
      </c>
      <c r="D10" s="2">
        <v>19760066</v>
      </c>
      <c r="E10" s="377" t="s">
        <v>614</v>
      </c>
      <c r="F10" s="101">
        <v>74</v>
      </c>
      <c r="G10" s="71">
        <f t="shared" si="0"/>
        <v>74</v>
      </c>
      <c r="H10" s="26">
        <v>40</v>
      </c>
      <c r="I10" s="26">
        <v>22.5</v>
      </c>
      <c r="J10" s="27">
        <f t="shared" si="1"/>
        <v>2960</v>
      </c>
      <c r="K10" s="27">
        <f t="shared" si="1"/>
        <v>1665</v>
      </c>
      <c r="L10" s="27">
        <f t="shared" si="2"/>
        <v>1480</v>
      </c>
      <c r="M10" s="27">
        <v>0</v>
      </c>
      <c r="N10" s="27"/>
      <c r="O10" s="131">
        <v>1186.43</v>
      </c>
      <c r="P10" s="27">
        <f t="shared" si="3"/>
        <v>4918.57</v>
      </c>
    </row>
    <row r="11" spans="1:16" ht="12.75">
      <c r="A11" s="83"/>
      <c r="B11" s="84"/>
      <c r="C11" s="29" t="s">
        <v>129</v>
      </c>
      <c r="D11" s="2">
        <v>19801719</v>
      </c>
      <c r="E11" s="377" t="s">
        <v>604</v>
      </c>
      <c r="F11" s="101">
        <v>17</v>
      </c>
      <c r="G11" s="71">
        <f t="shared" si="0"/>
        <v>17</v>
      </c>
      <c r="H11" s="26">
        <v>40</v>
      </c>
      <c r="I11" s="26">
        <v>22.5</v>
      </c>
      <c r="J11" s="27">
        <f t="shared" si="1"/>
        <v>680</v>
      </c>
      <c r="K11" s="27">
        <f t="shared" si="1"/>
        <v>382.5</v>
      </c>
      <c r="L11" s="27">
        <f t="shared" si="2"/>
        <v>340</v>
      </c>
      <c r="M11" s="27">
        <v>0</v>
      </c>
      <c r="N11" s="27"/>
      <c r="O11" s="131">
        <v>272.56</v>
      </c>
      <c r="P11" s="27">
        <f t="shared" si="3"/>
        <v>1129.94</v>
      </c>
    </row>
    <row r="12" spans="1:16" ht="12.75">
      <c r="A12" s="83"/>
      <c r="B12" s="84"/>
      <c r="C12" s="70" t="s">
        <v>131</v>
      </c>
      <c r="D12" s="9">
        <v>46839664</v>
      </c>
      <c r="E12" s="378" t="s">
        <v>651</v>
      </c>
      <c r="F12" s="102">
        <v>106</v>
      </c>
      <c r="G12" s="71">
        <f>F12</f>
        <v>106</v>
      </c>
      <c r="H12" s="26">
        <v>40</v>
      </c>
      <c r="I12" s="26">
        <v>22.5</v>
      </c>
      <c r="J12" s="27">
        <f>F12*H12</f>
        <v>4240</v>
      </c>
      <c r="K12" s="27">
        <f>G12*I12</f>
        <v>2385</v>
      </c>
      <c r="L12" s="27">
        <f>G12*20</f>
        <v>2120</v>
      </c>
      <c r="M12" s="27">
        <v>0</v>
      </c>
      <c r="N12" s="27"/>
      <c r="O12" s="131">
        <v>1699.48</v>
      </c>
      <c r="P12" s="27">
        <f>J12+K12+L12+M12+N12-O12</f>
        <v>7045.52</v>
      </c>
    </row>
    <row r="13" spans="1:16" ht="12.75">
      <c r="A13" s="83"/>
      <c r="B13" s="84"/>
      <c r="C13" s="116" t="s">
        <v>37</v>
      </c>
      <c r="D13" s="86"/>
      <c r="E13" s="379"/>
      <c r="F13" s="30">
        <f>SUM(F6:F12)</f>
        <v>590</v>
      </c>
      <c r="G13" s="103">
        <f>SUM(G6:G12)</f>
        <v>590</v>
      </c>
      <c r="H13" s="30"/>
      <c r="I13" s="30"/>
      <c r="J13" s="31">
        <f aca="true" t="shared" si="4" ref="J13:P13">SUM(J6:J12)</f>
        <v>23600</v>
      </c>
      <c r="K13" s="31">
        <f t="shared" si="4"/>
        <v>13275</v>
      </c>
      <c r="L13" s="31">
        <f t="shared" si="4"/>
        <v>11800</v>
      </c>
      <c r="M13" s="31">
        <f t="shared" si="4"/>
        <v>1062</v>
      </c>
      <c r="N13" s="31">
        <f t="shared" si="4"/>
        <v>0</v>
      </c>
      <c r="O13" s="155">
        <f t="shared" si="4"/>
        <v>9665.77</v>
      </c>
      <c r="P13" s="31">
        <f t="shared" si="4"/>
        <v>40071.229999999996</v>
      </c>
    </row>
    <row r="14" spans="1:16" s="88" customFormat="1" ht="12.75">
      <c r="A14" s="32"/>
      <c r="B14" s="33"/>
      <c r="C14" s="34"/>
      <c r="D14" s="65"/>
      <c r="E14" s="380"/>
      <c r="F14" s="35"/>
      <c r="G14" s="35"/>
      <c r="H14" s="35"/>
      <c r="I14" s="35"/>
      <c r="J14" s="36"/>
      <c r="K14" s="36"/>
      <c r="L14" s="36"/>
      <c r="M14" s="36"/>
      <c r="N14" s="36"/>
      <c r="O14" s="160"/>
      <c r="P14" s="37"/>
    </row>
    <row r="15" spans="1:16" ht="12.75">
      <c r="A15" s="23">
        <v>2</v>
      </c>
      <c r="B15" s="23" t="s">
        <v>38</v>
      </c>
      <c r="C15" s="39" t="s">
        <v>39</v>
      </c>
      <c r="D15" s="5">
        <v>27018310</v>
      </c>
      <c r="E15" s="381" t="s">
        <v>617</v>
      </c>
      <c r="F15" s="40">
        <v>119</v>
      </c>
      <c r="G15" s="40">
        <f aca="true" t="shared" si="5" ref="G15:G22">F15</f>
        <v>119</v>
      </c>
      <c r="H15" s="40">
        <v>40</v>
      </c>
      <c r="I15" s="40">
        <v>22.5</v>
      </c>
      <c r="J15" s="41">
        <f aca="true" t="shared" si="6" ref="J15:K22">F15*H15</f>
        <v>4760</v>
      </c>
      <c r="K15" s="41">
        <f t="shared" si="6"/>
        <v>2677.5</v>
      </c>
      <c r="L15" s="41">
        <f aca="true" t="shared" si="7" ref="L15:L22">G15*20</f>
        <v>2380</v>
      </c>
      <c r="M15" s="41">
        <f>J15*15%</f>
        <v>714</v>
      </c>
      <c r="N15" s="41"/>
      <c r="O15" s="165">
        <v>2046.66</v>
      </c>
      <c r="P15" s="41">
        <f aca="true" t="shared" si="8" ref="P15:P22">J15+K15+L15+M15+N15-O15</f>
        <v>8484.84</v>
      </c>
    </row>
    <row r="16" spans="1:16" ht="12.75">
      <c r="A16" s="83"/>
      <c r="B16" s="84"/>
      <c r="C16" s="29" t="s">
        <v>41</v>
      </c>
      <c r="D16" s="2">
        <v>27018310</v>
      </c>
      <c r="E16" s="377" t="s">
        <v>619</v>
      </c>
      <c r="F16" s="26">
        <v>120</v>
      </c>
      <c r="G16" s="26">
        <f t="shared" si="5"/>
        <v>120</v>
      </c>
      <c r="H16" s="26">
        <v>40</v>
      </c>
      <c r="I16" s="26">
        <v>22.5</v>
      </c>
      <c r="J16" s="27">
        <f t="shared" si="6"/>
        <v>4800</v>
      </c>
      <c r="K16" s="27">
        <f t="shared" si="6"/>
        <v>2700</v>
      </c>
      <c r="L16" s="27">
        <f t="shared" si="7"/>
        <v>2400</v>
      </c>
      <c r="M16" s="27">
        <v>0</v>
      </c>
      <c r="N16" s="27"/>
      <c r="O16" s="131">
        <v>1923.94</v>
      </c>
      <c r="P16" s="27">
        <f t="shared" si="8"/>
        <v>7976.0599999999995</v>
      </c>
    </row>
    <row r="17" spans="1:16" ht="12.75">
      <c r="A17" s="83"/>
      <c r="B17" s="84"/>
      <c r="C17" s="29" t="s">
        <v>42</v>
      </c>
      <c r="D17" s="2">
        <v>27018310</v>
      </c>
      <c r="E17" s="377" t="s">
        <v>623</v>
      </c>
      <c r="F17" s="26">
        <v>104</v>
      </c>
      <c r="G17" s="26">
        <f t="shared" si="5"/>
        <v>104</v>
      </c>
      <c r="H17" s="26">
        <v>40</v>
      </c>
      <c r="I17" s="26">
        <v>22.5</v>
      </c>
      <c r="J17" s="27">
        <f t="shared" si="6"/>
        <v>4160</v>
      </c>
      <c r="K17" s="27">
        <f t="shared" si="6"/>
        <v>2340</v>
      </c>
      <c r="L17" s="27">
        <f t="shared" si="7"/>
        <v>2080</v>
      </c>
      <c r="M17" s="27">
        <v>0</v>
      </c>
      <c r="N17" s="27"/>
      <c r="O17" s="131">
        <v>1667.42</v>
      </c>
      <c r="P17" s="27">
        <f t="shared" si="8"/>
        <v>6912.58</v>
      </c>
    </row>
    <row r="18" spans="1:16" ht="12.75">
      <c r="A18" s="83"/>
      <c r="B18" s="84"/>
      <c r="C18" s="29" t="s">
        <v>43</v>
      </c>
      <c r="D18" s="2">
        <v>27018310</v>
      </c>
      <c r="E18" s="377" t="s">
        <v>622</v>
      </c>
      <c r="F18" s="26">
        <v>145</v>
      </c>
      <c r="G18" s="26">
        <f t="shared" si="5"/>
        <v>145</v>
      </c>
      <c r="H18" s="26">
        <v>40</v>
      </c>
      <c r="I18" s="26">
        <v>22.5</v>
      </c>
      <c r="J18" s="27">
        <f t="shared" si="6"/>
        <v>5800</v>
      </c>
      <c r="K18" s="27">
        <f t="shared" si="6"/>
        <v>3262.5</v>
      </c>
      <c r="L18" s="27">
        <f t="shared" si="7"/>
        <v>2900</v>
      </c>
      <c r="M18" s="27">
        <v>0</v>
      </c>
      <c r="N18" s="27"/>
      <c r="O18" s="131">
        <v>2324.76</v>
      </c>
      <c r="P18" s="27">
        <f t="shared" si="8"/>
        <v>9637.74</v>
      </c>
    </row>
    <row r="19" spans="1:16" ht="12.75">
      <c r="A19" s="83"/>
      <c r="B19" s="84"/>
      <c r="C19" s="29" t="s">
        <v>44</v>
      </c>
      <c r="D19" s="2">
        <v>27018310</v>
      </c>
      <c r="E19" s="377" t="s">
        <v>621</v>
      </c>
      <c r="F19" s="26">
        <v>34</v>
      </c>
      <c r="G19" s="26">
        <f t="shared" si="5"/>
        <v>34</v>
      </c>
      <c r="H19" s="26">
        <v>40</v>
      </c>
      <c r="I19" s="26">
        <v>22.5</v>
      </c>
      <c r="J19" s="27">
        <f t="shared" si="6"/>
        <v>1360</v>
      </c>
      <c r="K19" s="27">
        <f t="shared" si="6"/>
        <v>765</v>
      </c>
      <c r="L19" s="27">
        <f t="shared" si="7"/>
        <v>680</v>
      </c>
      <c r="M19" s="27">
        <v>0</v>
      </c>
      <c r="N19" s="27"/>
      <c r="O19" s="131">
        <v>545.12</v>
      </c>
      <c r="P19" s="27">
        <f t="shared" si="8"/>
        <v>2259.88</v>
      </c>
    </row>
    <row r="20" spans="1:16" ht="12.75">
      <c r="A20" s="83"/>
      <c r="B20" s="84"/>
      <c r="C20" s="70" t="s">
        <v>137</v>
      </c>
      <c r="D20" s="2">
        <v>27018310</v>
      </c>
      <c r="E20" s="378" t="s">
        <v>620</v>
      </c>
      <c r="F20" s="26">
        <v>34</v>
      </c>
      <c r="G20" s="26">
        <f t="shared" si="5"/>
        <v>34</v>
      </c>
      <c r="H20" s="26">
        <v>40</v>
      </c>
      <c r="I20" s="26">
        <v>22.5</v>
      </c>
      <c r="J20" s="27">
        <f t="shared" si="6"/>
        <v>1360</v>
      </c>
      <c r="K20" s="27">
        <f t="shared" si="6"/>
        <v>765</v>
      </c>
      <c r="L20" s="27">
        <f t="shared" si="7"/>
        <v>680</v>
      </c>
      <c r="M20" s="27">
        <v>0</v>
      </c>
      <c r="N20" s="27"/>
      <c r="O20" s="131">
        <v>545.12</v>
      </c>
      <c r="P20" s="27">
        <f t="shared" si="8"/>
        <v>2259.88</v>
      </c>
    </row>
    <row r="21" spans="1:16" ht="12.75">
      <c r="A21" s="83"/>
      <c r="B21" s="84"/>
      <c r="C21" s="70" t="s">
        <v>147</v>
      </c>
      <c r="D21" s="2">
        <v>30644046</v>
      </c>
      <c r="E21" s="225" t="s">
        <v>449</v>
      </c>
      <c r="F21" s="26">
        <v>0</v>
      </c>
      <c r="G21" s="71">
        <f t="shared" si="5"/>
        <v>0</v>
      </c>
      <c r="H21" s="26">
        <v>40</v>
      </c>
      <c r="I21" s="26">
        <v>22.5</v>
      </c>
      <c r="J21" s="27">
        <f t="shared" si="6"/>
        <v>0</v>
      </c>
      <c r="K21" s="27">
        <f t="shared" si="6"/>
        <v>0</v>
      </c>
      <c r="L21" s="27">
        <f t="shared" si="7"/>
        <v>0</v>
      </c>
      <c r="M21" s="27">
        <v>0</v>
      </c>
      <c r="N21" s="27"/>
      <c r="O21" s="131"/>
      <c r="P21" s="27">
        <f t="shared" si="8"/>
        <v>0</v>
      </c>
    </row>
    <row r="22" spans="1:16" ht="12.75">
      <c r="A22" s="83"/>
      <c r="B22" s="84"/>
      <c r="C22" s="70" t="s">
        <v>157</v>
      </c>
      <c r="D22" s="9">
        <v>27018310</v>
      </c>
      <c r="E22" s="378" t="s">
        <v>618</v>
      </c>
      <c r="F22" s="26">
        <v>34</v>
      </c>
      <c r="G22" s="71">
        <f t="shared" si="5"/>
        <v>34</v>
      </c>
      <c r="H22" s="26">
        <v>40</v>
      </c>
      <c r="I22" s="26">
        <v>22.5</v>
      </c>
      <c r="J22" s="27">
        <f t="shared" si="6"/>
        <v>1360</v>
      </c>
      <c r="K22" s="27">
        <f t="shared" si="6"/>
        <v>765</v>
      </c>
      <c r="L22" s="27">
        <f t="shared" si="7"/>
        <v>680</v>
      </c>
      <c r="M22" s="27">
        <v>0</v>
      </c>
      <c r="N22" s="72"/>
      <c r="O22" s="166">
        <v>545.12</v>
      </c>
      <c r="P22" s="27">
        <f t="shared" si="8"/>
        <v>2259.88</v>
      </c>
    </row>
    <row r="23" spans="1:16" ht="12.75">
      <c r="A23" s="83"/>
      <c r="B23" s="84"/>
      <c r="C23" s="116" t="s">
        <v>37</v>
      </c>
      <c r="D23" s="66"/>
      <c r="E23" s="379"/>
      <c r="F23" s="30">
        <f>SUM(F15:F22)</f>
        <v>590</v>
      </c>
      <c r="G23" s="30">
        <f>SUM(G15:G22)</f>
        <v>590</v>
      </c>
      <c r="H23" s="30"/>
      <c r="I23" s="30"/>
      <c r="J23" s="31">
        <f aca="true" t="shared" si="9" ref="J23:O23">SUM(J15:J22)</f>
        <v>23600</v>
      </c>
      <c r="K23" s="31">
        <f t="shared" si="9"/>
        <v>13275</v>
      </c>
      <c r="L23" s="31">
        <f t="shared" si="9"/>
        <v>11800</v>
      </c>
      <c r="M23" s="31">
        <f t="shared" si="9"/>
        <v>714</v>
      </c>
      <c r="N23" s="31">
        <f t="shared" si="9"/>
        <v>0</v>
      </c>
      <c r="O23" s="155">
        <f t="shared" si="9"/>
        <v>9598.140000000003</v>
      </c>
      <c r="P23" s="31">
        <f>SUM(P15:P22)</f>
        <v>39790.85999999999</v>
      </c>
    </row>
    <row r="24" spans="1:16" ht="12.75">
      <c r="A24" s="32"/>
      <c r="B24" s="33"/>
      <c r="C24" s="34"/>
      <c r="D24" s="65"/>
      <c r="E24" s="380"/>
      <c r="F24" s="35"/>
      <c r="G24" s="35"/>
      <c r="H24" s="35"/>
      <c r="I24" s="35"/>
      <c r="J24" s="36"/>
      <c r="K24" s="36"/>
      <c r="L24" s="36"/>
      <c r="M24" s="36"/>
      <c r="N24" s="36"/>
      <c r="O24" s="160"/>
      <c r="P24" s="37"/>
    </row>
    <row r="25" spans="1:16" s="218" customFormat="1" ht="12.75">
      <c r="A25" s="226">
        <v>3</v>
      </c>
      <c r="B25" s="38" t="s">
        <v>45</v>
      </c>
      <c r="C25" s="39" t="s">
        <v>46</v>
      </c>
      <c r="D25" s="120">
        <v>19893500</v>
      </c>
      <c r="E25" s="389" t="s">
        <v>660</v>
      </c>
      <c r="F25" s="228">
        <v>68</v>
      </c>
      <c r="G25" s="228">
        <f aca="true" t="shared" si="10" ref="G25:G31">F25</f>
        <v>68</v>
      </c>
      <c r="H25" s="228">
        <v>40</v>
      </c>
      <c r="I25" s="228">
        <v>22.5</v>
      </c>
      <c r="J25" s="229">
        <f aca="true" t="shared" si="11" ref="J25:K31">F25*H25</f>
        <v>2720</v>
      </c>
      <c r="K25" s="229">
        <f t="shared" si="11"/>
        <v>1530</v>
      </c>
      <c r="L25" s="229">
        <f aca="true" t="shared" si="12" ref="L25:L31">G25*20</f>
        <v>1360</v>
      </c>
      <c r="M25" s="229">
        <f>J25*15%</f>
        <v>408</v>
      </c>
      <c r="N25" s="229"/>
      <c r="O25" s="234">
        <v>1169.52</v>
      </c>
      <c r="P25" s="229">
        <f aca="true" t="shared" si="13" ref="P25:P31">J25+K25+L25+M25+N25-O25</f>
        <v>4848.48</v>
      </c>
    </row>
    <row r="26" spans="1:16" ht="12.75">
      <c r="A26" s="83"/>
      <c r="B26" s="84"/>
      <c r="C26" s="29" t="s">
        <v>48</v>
      </c>
      <c r="D26" s="2">
        <v>19613650</v>
      </c>
      <c r="E26" s="377" t="s">
        <v>579</v>
      </c>
      <c r="F26" s="26">
        <v>99</v>
      </c>
      <c r="G26" s="26">
        <f>F26</f>
        <v>99</v>
      </c>
      <c r="H26" s="26">
        <v>40</v>
      </c>
      <c r="I26" s="26">
        <v>22.5</v>
      </c>
      <c r="J26" s="27">
        <f t="shared" si="11"/>
        <v>3960</v>
      </c>
      <c r="K26" s="27">
        <f t="shared" si="11"/>
        <v>2227.5</v>
      </c>
      <c r="L26" s="27">
        <f>G26*20</f>
        <v>1980</v>
      </c>
      <c r="M26" s="27">
        <v>0</v>
      </c>
      <c r="N26" s="27"/>
      <c r="O26" s="131">
        <v>1587.25</v>
      </c>
      <c r="P26" s="27">
        <f>J26+K26+L26+M26+N26-O26</f>
        <v>6580.25</v>
      </c>
    </row>
    <row r="27" spans="1:16" ht="12.75">
      <c r="A27" s="83"/>
      <c r="B27" s="84"/>
      <c r="C27" s="70" t="s">
        <v>138</v>
      </c>
      <c r="D27" s="9">
        <v>19893470</v>
      </c>
      <c r="E27" s="378" t="s">
        <v>561</v>
      </c>
      <c r="F27" s="26">
        <v>17</v>
      </c>
      <c r="G27" s="71">
        <f>F27</f>
        <v>17</v>
      </c>
      <c r="H27" s="26">
        <v>40</v>
      </c>
      <c r="I27" s="26">
        <v>22.5</v>
      </c>
      <c r="J27" s="27">
        <f t="shared" si="11"/>
        <v>680</v>
      </c>
      <c r="K27" s="27">
        <f t="shared" si="11"/>
        <v>382.5</v>
      </c>
      <c r="L27" s="27">
        <f>G27*20</f>
        <v>340</v>
      </c>
      <c r="M27" s="27">
        <v>0</v>
      </c>
      <c r="N27" s="27"/>
      <c r="O27" s="131">
        <v>272.56</v>
      </c>
      <c r="P27" s="27">
        <f>J27+K27+L27+M27+N27-O27</f>
        <v>1129.94</v>
      </c>
    </row>
    <row r="28" spans="1:16" ht="12.75">
      <c r="A28" s="90"/>
      <c r="B28" s="91"/>
      <c r="C28" s="29" t="s">
        <v>47</v>
      </c>
      <c r="D28" s="2">
        <v>19935524</v>
      </c>
      <c r="E28" s="377" t="s">
        <v>616</v>
      </c>
      <c r="F28" s="26">
        <v>124</v>
      </c>
      <c r="G28" s="26">
        <f t="shared" si="10"/>
        <v>124</v>
      </c>
      <c r="H28" s="26">
        <v>40</v>
      </c>
      <c r="I28" s="26">
        <v>22.5</v>
      </c>
      <c r="J28" s="27">
        <f t="shared" si="11"/>
        <v>4960</v>
      </c>
      <c r="K28" s="27">
        <f t="shared" si="11"/>
        <v>2790</v>
      </c>
      <c r="L28" s="27">
        <f t="shared" si="12"/>
        <v>2480</v>
      </c>
      <c r="M28" s="27">
        <v>0</v>
      </c>
      <c r="N28" s="27"/>
      <c r="O28" s="131">
        <v>1988.07</v>
      </c>
      <c r="P28" s="27">
        <f t="shared" si="13"/>
        <v>8241.93</v>
      </c>
    </row>
    <row r="29" spans="1:16" ht="12.75">
      <c r="A29" s="83"/>
      <c r="B29" s="84"/>
      <c r="C29" s="29" t="s">
        <v>49</v>
      </c>
      <c r="D29" s="2">
        <v>30455527</v>
      </c>
      <c r="E29" s="377" t="s">
        <v>610</v>
      </c>
      <c r="F29" s="26">
        <v>91</v>
      </c>
      <c r="G29" s="26">
        <f t="shared" si="10"/>
        <v>91</v>
      </c>
      <c r="H29" s="26">
        <v>40</v>
      </c>
      <c r="I29" s="26">
        <v>22.5</v>
      </c>
      <c r="J29" s="27">
        <f t="shared" si="11"/>
        <v>3640</v>
      </c>
      <c r="K29" s="27">
        <f t="shared" si="11"/>
        <v>2047.5</v>
      </c>
      <c r="L29" s="27">
        <f t="shared" si="12"/>
        <v>1820</v>
      </c>
      <c r="M29" s="27">
        <v>0</v>
      </c>
      <c r="N29" s="27"/>
      <c r="O29" s="131">
        <v>1458.99</v>
      </c>
      <c r="P29" s="27">
        <f t="shared" si="13"/>
        <v>6048.51</v>
      </c>
    </row>
    <row r="30" spans="1:16" ht="12.75">
      <c r="A30" s="83"/>
      <c r="B30" s="84"/>
      <c r="C30" s="29" t="s">
        <v>50</v>
      </c>
      <c r="D30" s="2">
        <v>20124275</v>
      </c>
      <c r="E30" s="377" t="s">
        <v>609</v>
      </c>
      <c r="F30" s="26">
        <v>99</v>
      </c>
      <c r="G30" s="26">
        <f t="shared" si="10"/>
        <v>99</v>
      </c>
      <c r="H30" s="26">
        <v>40</v>
      </c>
      <c r="I30" s="26">
        <v>22.5</v>
      </c>
      <c r="J30" s="27">
        <f t="shared" si="11"/>
        <v>3960</v>
      </c>
      <c r="K30" s="27">
        <f t="shared" si="11"/>
        <v>2227.5</v>
      </c>
      <c r="L30" s="27">
        <f t="shared" si="12"/>
        <v>1980</v>
      </c>
      <c r="M30" s="27">
        <v>0</v>
      </c>
      <c r="N30" s="27"/>
      <c r="O30" s="131">
        <v>1587.25</v>
      </c>
      <c r="P30" s="27">
        <f t="shared" si="13"/>
        <v>6580.25</v>
      </c>
    </row>
    <row r="31" spans="1:16" ht="12.75">
      <c r="A31" s="83"/>
      <c r="B31" s="84"/>
      <c r="C31" s="29" t="s">
        <v>51</v>
      </c>
      <c r="D31" s="2">
        <v>19893810</v>
      </c>
      <c r="E31" s="377" t="s">
        <v>624</v>
      </c>
      <c r="F31" s="26">
        <v>92</v>
      </c>
      <c r="G31" s="26">
        <f t="shared" si="10"/>
        <v>92</v>
      </c>
      <c r="H31" s="26">
        <v>40</v>
      </c>
      <c r="I31" s="26">
        <v>22.5</v>
      </c>
      <c r="J31" s="27">
        <f t="shared" si="11"/>
        <v>3680</v>
      </c>
      <c r="K31" s="27">
        <f t="shared" si="11"/>
        <v>2070</v>
      </c>
      <c r="L31" s="27">
        <f t="shared" si="12"/>
        <v>1840</v>
      </c>
      <c r="M31" s="27">
        <v>0</v>
      </c>
      <c r="N31" s="27"/>
      <c r="O31" s="131">
        <v>1475.02</v>
      </c>
      <c r="P31" s="27">
        <f t="shared" si="13"/>
        <v>6114.98</v>
      </c>
    </row>
    <row r="32" spans="1:16" ht="12.75">
      <c r="A32" s="83"/>
      <c r="B32" s="84"/>
      <c r="C32" s="116" t="s">
        <v>37</v>
      </c>
      <c r="D32" s="6"/>
      <c r="E32" s="379"/>
      <c r="F32" s="30">
        <f>SUM(F25:F31)</f>
        <v>590</v>
      </c>
      <c r="G32" s="104">
        <f>SUM(G25:G31)</f>
        <v>590</v>
      </c>
      <c r="H32" s="30"/>
      <c r="I32" s="30"/>
      <c r="J32" s="31">
        <f aca="true" t="shared" si="14" ref="J32:P32">SUM(J25:J31)</f>
        <v>23600</v>
      </c>
      <c r="K32" s="31">
        <f t="shared" si="14"/>
        <v>13275</v>
      </c>
      <c r="L32" s="31">
        <f t="shared" si="14"/>
        <v>11800</v>
      </c>
      <c r="M32" s="31">
        <f t="shared" si="14"/>
        <v>408</v>
      </c>
      <c r="N32" s="31">
        <f t="shared" si="14"/>
        <v>0</v>
      </c>
      <c r="O32" s="155">
        <f t="shared" si="14"/>
        <v>9538.66</v>
      </c>
      <c r="P32" s="31">
        <f t="shared" si="14"/>
        <v>39544.34</v>
      </c>
    </row>
    <row r="33" spans="1:16" ht="12.75">
      <c r="A33" s="32"/>
      <c r="B33" s="33"/>
      <c r="C33" s="13"/>
      <c r="D33" s="8"/>
      <c r="E33" s="382"/>
      <c r="F33" s="42"/>
      <c r="G33" s="42"/>
      <c r="H33" s="42"/>
      <c r="I33" s="42"/>
      <c r="J33" s="43"/>
      <c r="K33" s="43"/>
      <c r="L33" s="43"/>
      <c r="M33" s="43"/>
      <c r="N33" s="43"/>
      <c r="O33" s="171"/>
      <c r="P33" s="44"/>
    </row>
    <row r="34" spans="1:16" ht="25.5">
      <c r="A34" s="21">
        <v>4</v>
      </c>
      <c r="B34" s="38" t="s">
        <v>52</v>
      </c>
      <c r="C34" s="224" t="s">
        <v>148</v>
      </c>
      <c r="D34" s="120">
        <v>17153726</v>
      </c>
      <c r="E34" s="381" t="s">
        <v>626</v>
      </c>
      <c r="F34" s="40">
        <v>170</v>
      </c>
      <c r="G34" s="40">
        <f aca="true" t="shared" si="15" ref="G34:G40">F34</f>
        <v>170</v>
      </c>
      <c r="H34" s="40">
        <v>40</v>
      </c>
      <c r="I34" s="40">
        <v>22.5</v>
      </c>
      <c r="J34" s="41">
        <f aca="true" t="shared" si="16" ref="J34:K38">F34*H34</f>
        <v>6800</v>
      </c>
      <c r="K34" s="41">
        <f t="shared" si="16"/>
        <v>3825</v>
      </c>
      <c r="L34" s="41">
        <f aca="true" t="shared" si="17" ref="L34:L40">G34*20</f>
        <v>3400</v>
      </c>
      <c r="M34" s="41">
        <f>J34*15%</f>
        <v>1020</v>
      </c>
      <c r="N34" s="41"/>
      <c r="O34" s="165">
        <v>2923.8</v>
      </c>
      <c r="P34" s="41">
        <f aca="true" t="shared" si="18" ref="P34:P40">J34+K34+L34+M34+N34-O34</f>
        <v>12121.2</v>
      </c>
    </row>
    <row r="35" spans="1:16" ht="12.75">
      <c r="A35" s="90"/>
      <c r="B35" s="91"/>
      <c r="C35" s="29" t="s">
        <v>130</v>
      </c>
      <c r="D35" s="2">
        <v>17153726</v>
      </c>
      <c r="E35" s="225" t="s">
        <v>449</v>
      </c>
      <c r="F35" s="26">
        <v>0</v>
      </c>
      <c r="G35" s="26">
        <f t="shared" si="15"/>
        <v>0</v>
      </c>
      <c r="H35" s="26">
        <v>40</v>
      </c>
      <c r="I35" s="26">
        <v>22.5</v>
      </c>
      <c r="J35" s="27">
        <f t="shared" si="16"/>
        <v>0</v>
      </c>
      <c r="K35" s="27">
        <f t="shared" si="16"/>
        <v>0</v>
      </c>
      <c r="L35" s="27">
        <f t="shared" si="17"/>
        <v>0</v>
      </c>
      <c r="M35" s="27">
        <v>0</v>
      </c>
      <c r="N35" s="27"/>
      <c r="O35" s="131"/>
      <c r="P35" s="27">
        <f t="shared" si="18"/>
        <v>0</v>
      </c>
    </row>
    <row r="36" spans="1:16" ht="12.75">
      <c r="A36" s="83"/>
      <c r="B36" s="84"/>
      <c r="C36" s="29" t="s">
        <v>551</v>
      </c>
      <c r="D36" s="2">
        <v>17153726</v>
      </c>
      <c r="E36" s="377" t="s">
        <v>629</v>
      </c>
      <c r="F36" s="26">
        <v>85</v>
      </c>
      <c r="G36" s="26">
        <f t="shared" si="15"/>
        <v>85</v>
      </c>
      <c r="H36" s="26">
        <v>40</v>
      </c>
      <c r="I36" s="26">
        <v>22.5</v>
      </c>
      <c r="J36" s="27">
        <f t="shared" si="16"/>
        <v>3400</v>
      </c>
      <c r="K36" s="27">
        <f t="shared" si="16"/>
        <v>1912.5</v>
      </c>
      <c r="L36" s="27">
        <f t="shared" si="17"/>
        <v>1700</v>
      </c>
      <c r="M36" s="27">
        <v>0</v>
      </c>
      <c r="N36" s="27"/>
      <c r="O36" s="131">
        <v>1362.79</v>
      </c>
      <c r="P36" s="27">
        <f t="shared" si="18"/>
        <v>5649.71</v>
      </c>
    </row>
    <row r="37" spans="1:16" ht="12.75">
      <c r="A37" s="83"/>
      <c r="B37" s="84"/>
      <c r="C37" s="77" t="s">
        <v>53</v>
      </c>
      <c r="D37" s="2">
        <v>17153726</v>
      </c>
      <c r="E37" s="377" t="s">
        <v>628</v>
      </c>
      <c r="F37" s="26">
        <v>104</v>
      </c>
      <c r="G37" s="26">
        <f t="shared" si="15"/>
        <v>104</v>
      </c>
      <c r="H37" s="26">
        <v>40</v>
      </c>
      <c r="I37" s="26">
        <v>22.5</v>
      </c>
      <c r="J37" s="27">
        <f t="shared" si="16"/>
        <v>4160</v>
      </c>
      <c r="K37" s="27">
        <f t="shared" si="16"/>
        <v>2340</v>
      </c>
      <c r="L37" s="27">
        <f t="shared" si="17"/>
        <v>2080</v>
      </c>
      <c r="M37" s="27">
        <v>0</v>
      </c>
      <c r="N37" s="41">
        <v>2653.18</v>
      </c>
      <c r="O37" s="131">
        <v>1667.42</v>
      </c>
      <c r="P37" s="27">
        <f t="shared" si="18"/>
        <v>9565.76</v>
      </c>
    </row>
    <row r="38" spans="1:16" ht="12.75">
      <c r="A38" s="83"/>
      <c r="B38" s="84"/>
      <c r="C38" s="29" t="s">
        <v>133</v>
      </c>
      <c r="D38" s="2">
        <v>17153726</v>
      </c>
      <c r="E38" s="377" t="s">
        <v>630</v>
      </c>
      <c r="F38" s="26">
        <v>43</v>
      </c>
      <c r="G38" s="26">
        <f t="shared" si="15"/>
        <v>43</v>
      </c>
      <c r="H38" s="26">
        <v>40</v>
      </c>
      <c r="I38" s="26">
        <v>22.5</v>
      </c>
      <c r="J38" s="27">
        <f t="shared" si="16"/>
        <v>1720</v>
      </c>
      <c r="K38" s="27">
        <f t="shared" si="16"/>
        <v>967.5</v>
      </c>
      <c r="L38" s="27">
        <f t="shared" si="17"/>
        <v>860</v>
      </c>
      <c r="M38" s="27">
        <v>0</v>
      </c>
      <c r="N38" s="27"/>
      <c r="O38" s="131">
        <v>689.42</v>
      </c>
      <c r="P38" s="27">
        <f t="shared" si="18"/>
        <v>2858.08</v>
      </c>
    </row>
    <row r="39" spans="1:16" ht="12.75">
      <c r="A39" s="83"/>
      <c r="B39" s="84"/>
      <c r="C39" s="74" t="s">
        <v>139</v>
      </c>
      <c r="D39" s="2">
        <v>17153726</v>
      </c>
      <c r="E39" s="377" t="s">
        <v>625</v>
      </c>
      <c r="F39" s="26">
        <v>120</v>
      </c>
      <c r="G39" s="26">
        <f t="shared" si="15"/>
        <v>120</v>
      </c>
      <c r="H39" s="26">
        <v>40</v>
      </c>
      <c r="I39" s="26">
        <v>22.5</v>
      </c>
      <c r="J39" s="27">
        <f>F39*H39</f>
        <v>4800</v>
      </c>
      <c r="K39" s="27">
        <f>G39*I39</f>
        <v>2700</v>
      </c>
      <c r="L39" s="27">
        <f t="shared" si="17"/>
        <v>2400</v>
      </c>
      <c r="M39" s="27">
        <v>0</v>
      </c>
      <c r="N39" s="27"/>
      <c r="O39" s="131">
        <v>1923.94</v>
      </c>
      <c r="P39" s="27">
        <f t="shared" si="18"/>
        <v>7976.0599999999995</v>
      </c>
    </row>
    <row r="40" spans="1:16" ht="12.75">
      <c r="A40" s="83"/>
      <c r="B40" s="84"/>
      <c r="C40" s="70" t="s">
        <v>140</v>
      </c>
      <c r="D40" s="9">
        <v>17153726</v>
      </c>
      <c r="E40" s="378" t="s">
        <v>627</v>
      </c>
      <c r="F40" s="71">
        <v>68</v>
      </c>
      <c r="G40" s="26">
        <f t="shared" si="15"/>
        <v>68</v>
      </c>
      <c r="H40" s="71">
        <v>40</v>
      </c>
      <c r="I40" s="71">
        <v>22.5</v>
      </c>
      <c r="J40" s="72">
        <f>F40*H40</f>
        <v>2720</v>
      </c>
      <c r="K40" s="72">
        <f>G40*I40</f>
        <v>1530</v>
      </c>
      <c r="L40" s="72">
        <f t="shared" si="17"/>
        <v>1360</v>
      </c>
      <c r="M40" s="72">
        <v>0</v>
      </c>
      <c r="N40" s="72"/>
      <c r="O40" s="166">
        <v>1090.24</v>
      </c>
      <c r="P40" s="72">
        <f t="shared" si="18"/>
        <v>4519.76</v>
      </c>
    </row>
    <row r="41" spans="1:16" ht="12.75">
      <c r="A41" s="99"/>
      <c r="B41" s="99"/>
      <c r="C41" s="56" t="s">
        <v>37</v>
      </c>
      <c r="D41" s="1"/>
      <c r="E41" s="375"/>
      <c r="F41" s="56">
        <f>SUM(F34:F40)</f>
        <v>590</v>
      </c>
      <c r="G41" s="56">
        <f>SUM(G34:G40)</f>
        <v>590</v>
      </c>
      <c r="H41" s="56"/>
      <c r="I41" s="56"/>
      <c r="J41" s="52">
        <f aca="true" t="shared" si="19" ref="J41:P41">SUM(J34:J40)</f>
        <v>23600</v>
      </c>
      <c r="K41" s="52">
        <f t="shared" si="19"/>
        <v>13275</v>
      </c>
      <c r="L41" s="52">
        <f t="shared" si="19"/>
        <v>11800</v>
      </c>
      <c r="M41" s="52">
        <f t="shared" si="19"/>
        <v>1020</v>
      </c>
      <c r="N41" s="52">
        <f t="shared" si="19"/>
        <v>2653.18</v>
      </c>
      <c r="O41" s="176">
        <f t="shared" si="19"/>
        <v>9657.61</v>
      </c>
      <c r="P41" s="52">
        <f t="shared" si="19"/>
        <v>42690.57</v>
      </c>
    </row>
    <row r="42" spans="1:16" ht="12.75">
      <c r="A42" s="98"/>
      <c r="B42" s="98"/>
      <c r="C42" s="19"/>
      <c r="D42" s="18"/>
      <c r="E42" s="383"/>
      <c r="F42" s="105"/>
      <c r="G42" s="67"/>
      <c r="H42" s="67"/>
      <c r="I42" s="67"/>
      <c r="J42" s="68"/>
      <c r="K42" s="68"/>
      <c r="L42" s="68"/>
      <c r="M42" s="68"/>
      <c r="N42" s="68"/>
      <c r="O42" s="181"/>
      <c r="P42" s="68"/>
    </row>
    <row r="43" spans="1:16" ht="12.75">
      <c r="A43" s="98"/>
      <c r="B43" s="98"/>
      <c r="C43" s="19"/>
      <c r="D43" s="18"/>
      <c r="E43" s="383"/>
      <c r="F43" s="105"/>
      <c r="G43" s="67"/>
      <c r="H43" s="67"/>
      <c r="I43" s="67"/>
      <c r="J43" s="68"/>
      <c r="K43" s="68"/>
      <c r="L43" s="68"/>
      <c r="M43" s="68"/>
      <c r="N43" s="68"/>
      <c r="O43" s="181"/>
      <c r="P43" s="68"/>
    </row>
    <row r="44" spans="1:16" ht="12.75">
      <c r="A44" s="98"/>
      <c r="B44" s="98"/>
      <c r="C44" s="19"/>
      <c r="D44" s="18"/>
      <c r="E44" s="383"/>
      <c r="F44" s="105"/>
      <c r="G44" s="67"/>
      <c r="H44" s="67"/>
      <c r="I44" s="67"/>
      <c r="J44" s="68"/>
      <c r="K44" s="68"/>
      <c r="L44" s="68"/>
      <c r="M44" s="68"/>
      <c r="N44" s="68"/>
      <c r="O44" s="181"/>
      <c r="P44" s="68"/>
    </row>
    <row r="45" spans="1:16" ht="12.75">
      <c r="A45" s="97"/>
      <c r="B45" s="98"/>
      <c r="C45" s="19"/>
      <c r="D45" s="18"/>
      <c r="E45" s="383"/>
      <c r="F45" s="105"/>
      <c r="G45" s="67"/>
      <c r="H45" s="67"/>
      <c r="I45" s="67"/>
      <c r="J45" s="68"/>
      <c r="K45" s="68"/>
      <c r="L45" s="68"/>
      <c r="M45" s="68"/>
      <c r="N45" s="68"/>
      <c r="O45" s="181"/>
      <c r="P45" s="69"/>
    </row>
    <row r="46" spans="1:16" ht="12.75">
      <c r="A46" s="24">
        <v>5</v>
      </c>
      <c r="B46" s="24" t="s">
        <v>55</v>
      </c>
      <c r="C46" s="16" t="s">
        <v>56</v>
      </c>
      <c r="D46" s="1">
        <v>28397840</v>
      </c>
      <c r="E46" s="377" t="s">
        <v>637</v>
      </c>
      <c r="F46" s="26">
        <v>250</v>
      </c>
      <c r="G46" s="26">
        <f aca="true" t="shared" si="20" ref="G46:G52">F46</f>
        <v>250</v>
      </c>
      <c r="H46" s="26">
        <v>40</v>
      </c>
      <c r="I46" s="26">
        <v>22.5</v>
      </c>
      <c r="J46" s="27">
        <f aca="true" t="shared" si="21" ref="J46:K52">F46*H46</f>
        <v>10000</v>
      </c>
      <c r="K46" s="27">
        <f t="shared" si="21"/>
        <v>5625</v>
      </c>
      <c r="L46" s="27">
        <f aca="true" t="shared" si="22" ref="L46:L52">G46*20</f>
        <v>5000</v>
      </c>
      <c r="M46" s="27">
        <f>J46*15%</f>
        <v>1500</v>
      </c>
      <c r="N46" s="27"/>
      <c r="O46" s="131">
        <v>4299.71</v>
      </c>
      <c r="P46" s="27">
        <f aca="true" t="shared" si="23" ref="P46:P52">J46+K46+L46+M46+N46-O46</f>
        <v>17825.29</v>
      </c>
    </row>
    <row r="47" spans="1:16" ht="12.75">
      <c r="A47" s="90"/>
      <c r="B47" s="91"/>
      <c r="C47" s="29" t="s">
        <v>57</v>
      </c>
      <c r="D47" s="2">
        <v>28397840</v>
      </c>
      <c r="E47" s="377" t="s">
        <v>636</v>
      </c>
      <c r="F47" s="26">
        <v>9</v>
      </c>
      <c r="G47" s="26">
        <f t="shared" si="20"/>
        <v>9</v>
      </c>
      <c r="H47" s="26">
        <v>40</v>
      </c>
      <c r="I47" s="26">
        <v>22.5</v>
      </c>
      <c r="J47" s="27">
        <f t="shared" si="21"/>
        <v>360</v>
      </c>
      <c r="K47" s="27">
        <f t="shared" si="21"/>
        <v>202.5</v>
      </c>
      <c r="L47" s="27">
        <f t="shared" si="22"/>
        <v>180</v>
      </c>
      <c r="M47" s="27">
        <v>0</v>
      </c>
      <c r="N47" s="27"/>
      <c r="O47" s="131">
        <v>144.3</v>
      </c>
      <c r="P47" s="27">
        <f t="shared" si="23"/>
        <v>598.2</v>
      </c>
    </row>
    <row r="48" spans="1:16" ht="12.75">
      <c r="A48" s="83"/>
      <c r="B48" s="84"/>
      <c r="C48" s="29" t="s">
        <v>58</v>
      </c>
      <c r="D48" s="2">
        <v>19935575</v>
      </c>
      <c r="E48" s="377" t="s">
        <v>664</v>
      </c>
      <c r="F48" s="26">
        <v>24</v>
      </c>
      <c r="G48" s="26">
        <f t="shared" si="20"/>
        <v>24</v>
      </c>
      <c r="H48" s="26">
        <v>40</v>
      </c>
      <c r="I48" s="26">
        <v>22.5</v>
      </c>
      <c r="J48" s="27">
        <f t="shared" si="21"/>
        <v>960</v>
      </c>
      <c r="K48" s="27">
        <f t="shared" si="21"/>
        <v>540</v>
      </c>
      <c r="L48" s="27">
        <f t="shared" si="22"/>
        <v>480</v>
      </c>
      <c r="M48" s="27">
        <v>0</v>
      </c>
      <c r="N48" s="27"/>
      <c r="O48" s="131">
        <v>384.79</v>
      </c>
      <c r="P48" s="27">
        <f t="shared" si="23"/>
        <v>1595.21</v>
      </c>
    </row>
    <row r="49" spans="1:16" ht="12.75">
      <c r="A49" s="83"/>
      <c r="B49" s="84"/>
      <c r="C49" s="29" t="s">
        <v>60</v>
      </c>
      <c r="D49" s="2">
        <v>19812300</v>
      </c>
      <c r="E49" s="377" t="s">
        <v>652</v>
      </c>
      <c r="F49" s="26">
        <v>48</v>
      </c>
      <c r="G49" s="26">
        <f t="shared" si="20"/>
        <v>48</v>
      </c>
      <c r="H49" s="26">
        <v>40</v>
      </c>
      <c r="I49" s="26">
        <v>22.5</v>
      </c>
      <c r="J49" s="27">
        <f t="shared" si="21"/>
        <v>1920</v>
      </c>
      <c r="K49" s="27">
        <f t="shared" si="21"/>
        <v>1080</v>
      </c>
      <c r="L49" s="27">
        <f t="shared" si="22"/>
        <v>960</v>
      </c>
      <c r="M49" s="27">
        <v>0</v>
      </c>
      <c r="N49" s="27"/>
      <c r="O49" s="131">
        <v>769.58</v>
      </c>
      <c r="P49" s="27">
        <f t="shared" si="23"/>
        <v>3190.42</v>
      </c>
    </row>
    <row r="50" spans="1:16" ht="12.75">
      <c r="A50" s="83"/>
      <c r="B50" s="84"/>
      <c r="C50" s="29" t="s">
        <v>59</v>
      </c>
      <c r="D50" s="2">
        <v>33277351</v>
      </c>
      <c r="E50" s="377" t="s">
        <v>586</v>
      </c>
      <c r="F50" s="26">
        <v>211</v>
      </c>
      <c r="G50" s="26">
        <f>F50</f>
        <v>211</v>
      </c>
      <c r="H50" s="26">
        <v>40</v>
      </c>
      <c r="I50" s="26">
        <v>22.5</v>
      </c>
      <c r="J50" s="27">
        <f t="shared" si="21"/>
        <v>8440</v>
      </c>
      <c r="K50" s="27">
        <f t="shared" si="21"/>
        <v>4747.5</v>
      </c>
      <c r="L50" s="27">
        <f>G50*20</f>
        <v>4220</v>
      </c>
      <c r="M50" s="27">
        <v>0</v>
      </c>
      <c r="N50" s="27"/>
      <c r="O50" s="131">
        <v>3382.92</v>
      </c>
      <c r="P50" s="27">
        <f>J50+K50+L50+M50+N50-O50</f>
        <v>14024.58</v>
      </c>
    </row>
    <row r="51" spans="1:16" ht="12.75">
      <c r="A51" s="83"/>
      <c r="B51" s="84"/>
      <c r="C51" s="29" t="s">
        <v>141</v>
      </c>
      <c r="D51" s="2">
        <v>11777755</v>
      </c>
      <c r="E51" s="377" t="s">
        <v>657</v>
      </c>
      <c r="F51" s="26">
        <v>24</v>
      </c>
      <c r="G51" s="26">
        <f t="shared" si="20"/>
        <v>24</v>
      </c>
      <c r="H51" s="26">
        <v>40</v>
      </c>
      <c r="I51" s="26">
        <v>22.5</v>
      </c>
      <c r="J51" s="27">
        <f t="shared" si="21"/>
        <v>960</v>
      </c>
      <c r="K51" s="27">
        <f t="shared" si="21"/>
        <v>540</v>
      </c>
      <c r="L51" s="27">
        <f t="shared" si="22"/>
        <v>480</v>
      </c>
      <c r="M51" s="27">
        <v>0</v>
      </c>
      <c r="N51" s="27"/>
      <c r="O51" s="131">
        <v>384.79</v>
      </c>
      <c r="P51" s="27">
        <f t="shared" si="23"/>
        <v>1595.21</v>
      </c>
    </row>
    <row r="52" spans="1:16" ht="12.75">
      <c r="A52" s="83"/>
      <c r="B52" s="84"/>
      <c r="C52" s="29" t="s">
        <v>142</v>
      </c>
      <c r="D52" s="2">
        <v>11777755</v>
      </c>
      <c r="E52" s="377" t="s">
        <v>658</v>
      </c>
      <c r="F52" s="26">
        <v>24</v>
      </c>
      <c r="G52" s="26">
        <f t="shared" si="20"/>
        <v>24</v>
      </c>
      <c r="H52" s="26">
        <v>40</v>
      </c>
      <c r="I52" s="26">
        <v>22.5</v>
      </c>
      <c r="J52" s="27">
        <f t="shared" si="21"/>
        <v>960</v>
      </c>
      <c r="K52" s="27">
        <f t="shared" si="21"/>
        <v>540</v>
      </c>
      <c r="L52" s="27">
        <f t="shared" si="22"/>
        <v>480</v>
      </c>
      <c r="M52" s="27">
        <v>0</v>
      </c>
      <c r="N52" s="27"/>
      <c r="O52" s="131">
        <v>384.79</v>
      </c>
      <c r="P52" s="27">
        <f t="shared" si="23"/>
        <v>1595.21</v>
      </c>
    </row>
    <row r="53" spans="1:16" ht="12.75">
      <c r="A53" s="83"/>
      <c r="B53" s="84"/>
      <c r="C53" s="116" t="s">
        <v>37</v>
      </c>
      <c r="D53" s="6"/>
      <c r="E53" s="379"/>
      <c r="F53" s="30">
        <f>SUM(F46:F52)</f>
        <v>590</v>
      </c>
      <c r="G53" s="30">
        <f>SUM(G46:G52)</f>
        <v>590</v>
      </c>
      <c r="H53" s="30"/>
      <c r="I53" s="30"/>
      <c r="J53" s="31">
        <f aca="true" t="shared" si="24" ref="J53:P53">SUM(J46:J52)</f>
        <v>23600</v>
      </c>
      <c r="K53" s="31">
        <f t="shared" si="24"/>
        <v>13275</v>
      </c>
      <c r="L53" s="31">
        <f t="shared" si="24"/>
        <v>11800</v>
      </c>
      <c r="M53" s="31">
        <f t="shared" si="24"/>
        <v>1500</v>
      </c>
      <c r="N53" s="31">
        <f t="shared" si="24"/>
        <v>0</v>
      </c>
      <c r="O53" s="155">
        <f t="shared" si="24"/>
        <v>9750.880000000001</v>
      </c>
      <c r="P53" s="31">
        <f t="shared" si="24"/>
        <v>40424.12</v>
      </c>
    </row>
    <row r="54" spans="1:16" ht="12.75">
      <c r="A54" s="92"/>
      <c r="B54" s="93"/>
      <c r="C54" s="14"/>
      <c r="D54" s="10"/>
      <c r="E54" s="384"/>
      <c r="F54" s="47"/>
      <c r="G54" s="47"/>
      <c r="H54" s="47"/>
      <c r="I54" s="47"/>
      <c r="J54" s="48"/>
      <c r="K54" s="48"/>
      <c r="L54" s="48"/>
      <c r="M54" s="48"/>
      <c r="N54" s="48"/>
      <c r="O54" s="188"/>
      <c r="P54" s="49"/>
    </row>
    <row r="55" spans="1:16" ht="25.5">
      <c r="A55" s="94">
        <v>6</v>
      </c>
      <c r="B55" s="121" t="s">
        <v>153</v>
      </c>
      <c r="C55" s="16" t="s">
        <v>65</v>
      </c>
      <c r="D55" s="1">
        <v>27597939</v>
      </c>
      <c r="E55" s="377" t="s">
        <v>635</v>
      </c>
      <c r="F55" s="26">
        <v>68</v>
      </c>
      <c r="G55" s="26">
        <f aca="true" t="shared" si="25" ref="G55:G65">F55</f>
        <v>68</v>
      </c>
      <c r="H55" s="26">
        <v>40</v>
      </c>
      <c r="I55" s="26">
        <v>22.5</v>
      </c>
      <c r="J55" s="27">
        <f aca="true" t="shared" si="26" ref="J55:K65">F55*H55</f>
        <v>2720</v>
      </c>
      <c r="K55" s="27">
        <f t="shared" si="26"/>
        <v>1530</v>
      </c>
      <c r="L55" s="27">
        <f>G55*20</f>
        <v>1360</v>
      </c>
      <c r="M55" s="27">
        <f>J55*15%</f>
        <v>408</v>
      </c>
      <c r="N55" s="27"/>
      <c r="O55" s="131">
        <v>1169.52</v>
      </c>
      <c r="P55" s="27">
        <f aca="true" t="shared" si="27" ref="P55:P65">J55+K55+L55+M55+N55-O55</f>
        <v>4848.48</v>
      </c>
    </row>
    <row r="56" spans="1:16" ht="12.75">
      <c r="A56" s="90"/>
      <c r="B56" s="91"/>
      <c r="C56" s="29" t="s">
        <v>66</v>
      </c>
      <c r="D56" s="2">
        <v>27597939</v>
      </c>
      <c r="E56" s="377" t="s">
        <v>634</v>
      </c>
      <c r="F56" s="26">
        <v>17</v>
      </c>
      <c r="G56" s="26">
        <f t="shared" si="25"/>
        <v>17</v>
      </c>
      <c r="H56" s="26">
        <v>40</v>
      </c>
      <c r="I56" s="26">
        <v>22.5</v>
      </c>
      <c r="J56" s="27">
        <f t="shared" si="26"/>
        <v>680</v>
      </c>
      <c r="K56" s="27">
        <f t="shared" si="26"/>
        <v>382.5</v>
      </c>
      <c r="L56" s="27">
        <f>F56*20</f>
        <v>340</v>
      </c>
      <c r="M56" s="27">
        <v>0</v>
      </c>
      <c r="N56" s="27"/>
      <c r="O56" s="131">
        <v>272.56</v>
      </c>
      <c r="P56" s="27">
        <f t="shared" si="27"/>
        <v>1129.94</v>
      </c>
    </row>
    <row r="57" spans="1:16" ht="12.75">
      <c r="A57" s="83"/>
      <c r="B57" s="84"/>
      <c r="C57" s="29" t="s">
        <v>149</v>
      </c>
      <c r="D57" s="2">
        <v>20255769</v>
      </c>
      <c r="E57" s="377" t="s">
        <v>633</v>
      </c>
      <c r="F57" s="26">
        <v>58</v>
      </c>
      <c r="G57" s="26">
        <f t="shared" si="25"/>
        <v>58</v>
      </c>
      <c r="H57" s="26">
        <v>40</v>
      </c>
      <c r="I57" s="26">
        <v>22.5</v>
      </c>
      <c r="J57" s="27">
        <f t="shared" si="26"/>
        <v>2320</v>
      </c>
      <c r="K57" s="27">
        <f t="shared" si="26"/>
        <v>1305</v>
      </c>
      <c r="L57" s="27">
        <f>F57*20</f>
        <v>1160</v>
      </c>
      <c r="M57" s="27">
        <v>0</v>
      </c>
      <c r="N57" s="27"/>
      <c r="O57" s="131">
        <v>929.91</v>
      </c>
      <c r="P57" s="27">
        <f t="shared" si="27"/>
        <v>3855.09</v>
      </c>
    </row>
    <row r="58" spans="1:16" ht="12.75">
      <c r="A58" s="83"/>
      <c r="B58" s="84"/>
      <c r="C58" s="29" t="s">
        <v>67</v>
      </c>
      <c r="D58" s="2">
        <v>20149229</v>
      </c>
      <c r="E58" s="377" t="s">
        <v>607</v>
      </c>
      <c r="F58" s="26">
        <v>108</v>
      </c>
      <c r="G58" s="26">
        <f t="shared" si="25"/>
        <v>108</v>
      </c>
      <c r="H58" s="26">
        <v>40</v>
      </c>
      <c r="I58" s="26">
        <v>22.5</v>
      </c>
      <c r="J58" s="27">
        <f t="shared" si="26"/>
        <v>4320</v>
      </c>
      <c r="K58" s="27">
        <f t="shared" si="26"/>
        <v>2430</v>
      </c>
      <c r="L58" s="27">
        <f aca="true" t="shared" si="28" ref="L58:L65">G58*20</f>
        <v>2160</v>
      </c>
      <c r="M58" s="27">
        <v>0</v>
      </c>
      <c r="N58" s="27"/>
      <c r="O58" s="131">
        <v>1731.55</v>
      </c>
      <c r="P58" s="27">
        <f t="shared" si="27"/>
        <v>7178.45</v>
      </c>
    </row>
    <row r="59" spans="1:16" ht="12.75">
      <c r="A59" s="83"/>
      <c r="B59" s="84"/>
      <c r="C59" s="29" t="s">
        <v>68</v>
      </c>
      <c r="D59" s="2">
        <v>20655714</v>
      </c>
      <c r="E59" s="377" t="s">
        <v>603</v>
      </c>
      <c r="F59" s="26">
        <v>56</v>
      </c>
      <c r="G59" s="26">
        <f t="shared" si="25"/>
        <v>56</v>
      </c>
      <c r="H59" s="26">
        <v>40</v>
      </c>
      <c r="I59" s="26">
        <v>22.5</v>
      </c>
      <c r="J59" s="27">
        <f t="shared" si="26"/>
        <v>2240</v>
      </c>
      <c r="K59" s="27">
        <f t="shared" si="26"/>
        <v>1260</v>
      </c>
      <c r="L59" s="27">
        <f t="shared" si="28"/>
        <v>1120</v>
      </c>
      <c r="M59" s="27">
        <v>0</v>
      </c>
      <c r="N59" s="27"/>
      <c r="O59" s="131">
        <v>897.84</v>
      </c>
      <c r="P59" s="27">
        <f t="shared" si="27"/>
        <v>3722.16</v>
      </c>
    </row>
    <row r="60" spans="1:16" ht="12.75">
      <c r="A60" s="83"/>
      <c r="B60" s="84"/>
      <c r="C60" s="29" t="s">
        <v>150</v>
      </c>
      <c r="D60" s="2">
        <v>38873983</v>
      </c>
      <c r="E60" s="377" t="s">
        <v>597</v>
      </c>
      <c r="F60" s="26">
        <v>34</v>
      </c>
      <c r="G60" s="26">
        <f t="shared" si="25"/>
        <v>34</v>
      </c>
      <c r="H60" s="26">
        <v>40</v>
      </c>
      <c r="I60" s="26">
        <v>22.5</v>
      </c>
      <c r="J60" s="27">
        <f t="shared" si="26"/>
        <v>1360</v>
      </c>
      <c r="K60" s="27">
        <f t="shared" si="26"/>
        <v>765</v>
      </c>
      <c r="L60" s="27">
        <f t="shared" si="28"/>
        <v>680</v>
      </c>
      <c r="M60" s="27">
        <v>0</v>
      </c>
      <c r="N60" s="27"/>
      <c r="O60" s="131">
        <v>545.12</v>
      </c>
      <c r="P60" s="27">
        <f t="shared" si="27"/>
        <v>2259.88</v>
      </c>
    </row>
    <row r="61" spans="1:16" ht="12.75">
      <c r="A61" s="83"/>
      <c r="B61" s="84"/>
      <c r="C61" s="29" t="s">
        <v>151</v>
      </c>
      <c r="D61" s="2">
        <v>25917336</v>
      </c>
      <c r="E61" s="377" t="s">
        <v>576</v>
      </c>
      <c r="F61" s="26">
        <v>58</v>
      </c>
      <c r="G61" s="26">
        <f t="shared" si="25"/>
        <v>58</v>
      </c>
      <c r="H61" s="26">
        <v>40</v>
      </c>
      <c r="I61" s="26">
        <v>22.5</v>
      </c>
      <c r="J61" s="27">
        <f t="shared" si="26"/>
        <v>2320</v>
      </c>
      <c r="K61" s="27">
        <f t="shared" si="26"/>
        <v>1305</v>
      </c>
      <c r="L61" s="27">
        <f t="shared" si="28"/>
        <v>1160</v>
      </c>
      <c r="M61" s="27">
        <v>0</v>
      </c>
      <c r="N61" s="27"/>
      <c r="O61" s="131">
        <v>929.39</v>
      </c>
      <c r="P61" s="27">
        <f t="shared" si="27"/>
        <v>3855.61</v>
      </c>
    </row>
    <row r="62" spans="1:16" ht="12.75">
      <c r="A62" s="83"/>
      <c r="B62" s="84"/>
      <c r="C62" s="29" t="s">
        <v>113</v>
      </c>
      <c r="D62" s="2">
        <v>20074924</v>
      </c>
      <c r="E62" s="377" t="s">
        <v>659</v>
      </c>
      <c r="F62" s="26">
        <v>68</v>
      </c>
      <c r="G62" s="26">
        <f t="shared" si="25"/>
        <v>68</v>
      </c>
      <c r="H62" s="26">
        <v>40</v>
      </c>
      <c r="I62" s="26">
        <v>22.5</v>
      </c>
      <c r="J62" s="27">
        <f t="shared" si="26"/>
        <v>2720</v>
      </c>
      <c r="K62" s="27">
        <f t="shared" si="26"/>
        <v>1530</v>
      </c>
      <c r="L62" s="27">
        <f t="shared" si="28"/>
        <v>1360</v>
      </c>
      <c r="M62" s="27">
        <v>0</v>
      </c>
      <c r="N62" s="27"/>
      <c r="O62" s="131">
        <v>1090.24</v>
      </c>
      <c r="P62" s="27">
        <f t="shared" si="27"/>
        <v>4519.76</v>
      </c>
    </row>
    <row r="63" spans="1:16" ht="12.75">
      <c r="A63" s="83"/>
      <c r="B63" s="84"/>
      <c r="C63" s="29" t="s">
        <v>122</v>
      </c>
      <c r="D63" s="2">
        <v>25917336</v>
      </c>
      <c r="E63" s="377" t="s">
        <v>575</v>
      </c>
      <c r="F63" s="26">
        <v>65</v>
      </c>
      <c r="G63" s="26">
        <f t="shared" si="25"/>
        <v>65</v>
      </c>
      <c r="H63" s="26">
        <v>40</v>
      </c>
      <c r="I63" s="26">
        <v>22.5</v>
      </c>
      <c r="J63" s="27">
        <f t="shared" si="26"/>
        <v>2600</v>
      </c>
      <c r="K63" s="27">
        <f t="shared" si="26"/>
        <v>1462.5</v>
      </c>
      <c r="L63" s="27">
        <f t="shared" si="28"/>
        <v>1300</v>
      </c>
      <c r="M63" s="27">
        <v>0</v>
      </c>
      <c r="N63" s="27"/>
      <c r="O63" s="131">
        <v>1042.14</v>
      </c>
      <c r="P63" s="27">
        <f t="shared" si="27"/>
        <v>4320.36</v>
      </c>
    </row>
    <row r="64" spans="1:16" ht="12.75">
      <c r="A64" s="83"/>
      <c r="B64" s="84"/>
      <c r="C64" s="29" t="s">
        <v>123</v>
      </c>
      <c r="D64" s="2">
        <v>25917336</v>
      </c>
      <c r="E64" s="377" t="s">
        <v>573</v>
      </c>
      <c r="F64" s="26">
        <v>58</v>
      </c>
      <c r="G64" s="26">
        <f t="shared" si="25"/>
        <v>58</v>
      </c>
      <c r="H64" s="26">
        <v>40</v>
      </c>
      <c r="I64" s="26">
        <v>22.5</v>
      </c>
      <c r="J64" s="27">
        <f t="shared" si="26"/>
        <v>2320</v>
      </c>
      <c r="K64" s="27">
        <f t="shared" si="26"/>
        <v>1305</v>
      </c>
      <c r="L64" s="27">
        <f t="shared" si="28"/>
        <v>1160</v>
      </c>
      <c r="M64" s="27">
        <v>0</v>
      </c>
      <c r="N64" s="27"/>
      <c r="O64" s="131">
        <v>929.91</v>
      </c>
      <c r="P64" s="27">
        <f t="shared" si="27"/>
        <v>3855.09</v>
      </c>
    </row>
    <row r="65" spans="1:16" ht="12.75">
      <c r="A65" s="83"/>
      <c r="B65" s="84"/>
      <c r="C65" s="29" t="s">
        <v>124</v>
      </c>
      <c r="D65" s="2">
        <v>25917336</v>
      </c>
      <c r="E65" s="225" t="s">
        <v>449</v>
      </c>
      <c r="F65" s="26">
        <v>0</v>
      </c>
      <c r="G65" s="26">
        <f t="shared" si="25"/>
        <v>0</v>
      </c>
      <c r="H65" s="26">
        <v>40</v>
      </c>
      <c r="I65" s="26">
        <v>22.5</v>
      </c>
      <c r="J65" s="27">
        <f t="shared" si="26"/>
        <v>0</v>
      </c>
      <c r="K65" s="27">
        <f t="shared" si="26"/>
        <v>0</v>
      </c>
      <c r="L65" s="27">
        <f t="shared" si="28"/>
        <v>0</v>
      </c>
      <c r="M65" s="27">
        <v>0</v>
      </c>
      <c r="N65" s="27"/>
      <c r="O65" s="131"/>
      <c r="P65" s="27">
        <f t="shared" si="27"/>
        <v>0</v>
      </c>
    </row>
    <row r="66" spans="1:16" ht="12.75">
      <c r="A66" s="83"/>
      <c r="B66" s="84"/>
      <c r="C66" s="117" t="s">
        <v>37</v>
      </c>
      <c r="D66" s="1"/>
      <c r="E66" s="375"/>
      <c r="F66" s="56">
        <f>SUM(F55:F65)</f>
        <v>590</v>
      </c>
      <c r="G66" s="56">
        <f>SUM(G55:G65)</f>
        <v>590</v>
      </c>
      <c r="H66" s="56"/>
      <c r="I66" s="56"/>
      <c r="J66" s="52">
        <f aca="true" t="shared" si="29" ref="J66:P66">SUM(J55:J65)</f>
        <v>23600</v>
      </c>
      <c r="K66" s="52">
        <f t="shared" si="29"/>
        <v>13275</v>
      </c>
      <c r="L66" s="52">
        <f t="shared" si="29"/>
        <v>11800</v>
      </c>
      <c r="M66" s="52">
        <f t="shared" si="29"/>
        <v>408</v>
      </c>
      <c r="N66" s="52">
        <f t="shared" si="29"/>
        <v>0</v>
      </c>
      <c r="O66" s="176">
        <f t="shared" si="29"/>
        <v>9538.18</v>
      </c>
      <c r="P66" s="52">
        <f t="shared" si="29"/>
        <v>39544.82000000001</v>
      </c>
    </row>
    <row r="67" spans="1:16" ht="12.75">
      <c r="A67" s="53"/>
      <c r="B67" s="54"/>
      <c r="C67" s="16"/>
      <c r="D67" s="1"/>
      <c r="E67" s="375"/>
      <c r="F67" s="56"/>
      <c r="G67" s="56"/>
      <c r="H67" s="56"/>
      <c r="I67" s="56"/>
      <c r="J67" s="52"/>
      <c r="K67" s="52"/>
      <c r="L67" s="52"/>
      <c r="M67" s="52"/>
      <c r="N67" s="52"/>
      <c r="O67" s="176"/>
      <c r="P67" s="52"/>
    </row>
    <row r="68" spans="1:16" ht="12.75">
      <c r="A68" s="45">
        <v>7</v>
      </c>
      <c r="B68" s="64" t="s">
        <v>69</v>
      </c>
      <c r="C68" s="16" t="s">
        <v>70</v>
      </c>
      <c r="D68" s="1">
        <v>36242617</v>
      </c>
      <c r="E68" s="377" t="s">
        <v>578</v>
      </c>
      <c r="F68" s="26">
        <v>116</v>
      </c>
      <c r="G68" s="26">
        <f aca="true" t="shared" si="30" ref="G68:G76">F68</f>
        <v>116</v>
      </c>
      <c r="H68" s="26">
        <v>40</v>
      </c>
      <c r="I68" s="26">
        <v>22.5</v>
      </c>
      <c r="J68" s="27">
        <f aca="true" t="shared" si="31" ref="J68:K74">F68*H68</f>
        <v>4640</v>
      </c>
      <c r="K68" s="27">
        <f t="shared" si="31"/>
        <v>2610</v>
      </c>
      <c r="L68" s="27">
        <f aca="true" t="shared" si="32" ref="L68:L74">G68*20</f>
        <v>2320</v>
      </c>
      <c r="M68" s="27">
        <f>J68*15%</f>
        <v>696</v>
      </c>
      <c r="N68" s="27"/>
      <c r="O68" s="131">
        <v>1995.07</v>
      </c>
      <c r="P68" s="27">
        <f aca="true" t="shared" si="33" ref="P68:P76">J68+K68+L68+M68+N68-O68</f>
        <v>8270.93</v>
      </c>
    </row>
    <row r="69" spans="1:16" ht="12.75">
      <c r="A69" s="90"/>
      <c r="B69" s="91"/>
      <c r="C69" s="29" t="s">
        <v>71</v>
      </c>
      <c r="D69" s="2">
        <v>19890104</v>
      </c>
      <c r="E69" s="377" t="s">
        <v>578</v>
      </c>
      <c r="F69" s="26">
        <v>75</v>
      </c>
      <c r="G69" s="26">
        <f t="shared" si="30"/>
        <v>75</v>
      </c>
      <c r="H69" s="26">
        <v>40</v>
      </c>
      <c r="I69" s="26">
        <v>22.5</v>
      </c>
      <c r="J69" s="27">
        <f t="shared" si="31"/>
        <v>3000</v>
      </c>
      <c r="K69" s="27">
        <f t="shared" si="31"/>
        <v>1687.5</v>
      </c>
      <c r="L69" s="27">
        <f t="shared" si="32"/>
        <v>1500</v>
      </c>
      <c r="M69" s="27">
        <v>0</v>
      </c>
      <c r="N69" s="27"/>
      <c r="O69" s="131">
        <v>1202.46</v>
      </c>
      <c r="P69" s="27">
        <f t="shared" si="33"/>
        <v>4985.04</v>
      </c>
    </row>
    <row r="70" spans="1:16" ht="12.75">
      <c r="A70" s="83"/>
      <c r="B70" s="84"/>
      <c r="C70" s="29" t="s">
        <v>73</v>
      </c>
      <c r="D70" s="2">
        <v>19890074</v>
      </c>
      <c r="E70" s="377" t="s">
        <v>583</v>
      </c>
      <c r="F70" s="26">
        <v>92</v>
      </c>
      <c r="G70" s="26">
        <f t="shared" si="30"/>
        <v>92</v>
      </c>
      <c r="H70" s="26">
        <v>40</v>
      </c>
      <c r="I70" s="26">
        <v>22.5</v>
      </c>
      <c r="J70" s="27">
        <f t="shared" si="31"/>
        <v>3680</v>
      </c>
      <c r="K70" s="27">
        <f t="shared" si="31"/>
        <v>2070</v>
      </c>
      <c r="L70" s="27">
        <f t="shared" si="32"/>
        <v>1840</v>
      </c>
      <c r="M70" s="27">
        <v>0</v>
      </c>
      <c r="N70" s="27"/>
      <c r="O70" s="131">
        <v>1475.02</v>
      </c>
      <c r="P70" s="27">
        <f t="shared" si="33"/>
        <v>6114.98</v>
      </c>
    </row>
    <row r="71" spans="1:16" ht="12.75">
      <c r="A71" s="83"/>
      <c r="B71" s="84"/>
      <c r="C71" s="29" t="s">
        <v>75</v>
      </c>
      <c r="D71" s="2">
        <v>19359944</v>
      </c>
      <c r="E71" s="377" t="s">
        <v>589</v>
      </c>
      <c r="F71" s="26">
        <v>34</v>
      </c>
      <c r="G71" s="26">
        <f t="shared" si="30"/>
        <v>34</v>
      </c>
      <c r="H71" s="26">
        <v>40</v>
      </c>
      <c r="I71" s="26">
        <v>22.5</v>
      </c>
      <c r="J71" s="27">
        <f t="shared" si="31"/>
        <v>1360</v>
      </c>
      <c r="K71" s="27">
        <f t="shared" si="31"/>
        <v>765</v>
      </c>
      <c r="L71" s="27">
        <f t="shared" si="32"/>
        <v>680</v>
      </c>
      <c r="M71" s="27">
        <v>0</v>
      </c>
      <c r="N71" s="27"/>
      <c r="O71" s="131">
        <v>545.12</v>
      </c>
      <c r="P71" s="27">
        <f t="shared" si="33"/>
        <v>2259.88</v>
      </c>
    </row>
    <row r="72" spans="1:16" ht="12.75">
      <c r="A72" s="83"/>
      <c r="B72" s="84"/>
      <c r="C72" s="29" t="s">
        <v>258</v>
      </c>
      <c r="D72" s="2">
        <v>26928317</v>
      </c>
      <c r="E72" s="377" t="s">
        <v>600</v>
      </c>
      <c r="F72" s="26">
        <v>90</v>
      </c>
      <c r="G72" s="26">
        <f t="shared" si="30"/>
        <v>90</v>
      </c>
      <c r="H72" s="26">
        <v>40</v>
      </c>
      <c r="I72" s="26">
        <v>22.5</v>
      </c>
      <c r="J72" s="27">
        <f t="shared" si="31"/>
        <v>3600</v>
      </c>
      <c r="K72" s="27">
        <f t="shared" si="31"/>
        <v>2025</v>
      </c>
      <c r="L72" s="27">
        <f t="shared" si="32"/>
        <v>1800</v>
      </c>
      <c r="M72" s="27">
        <v>0</v>
      </c>
      <c r="N72" s="27"/>
      <c r="O72" s="131">
        <v>1442.96</v>
      </c>
      <c r="P72" s="27">
        <f t="shared" si="33"/>
        <v>5982.04</v>
      </c>
    </row>
    <row r="73" spans="1:16" ht="12.75">
      <c r="A73" s="83"/>
      <c r="B73" s="84"/>
      <c r="C73" s="29" t="s">
        <v>76</v>
      </c>
      <c r="D73" s="2">
        <v>36576307</v>
      </c>
      <c r="E73" s="377" t="s">
        <v>566</v>
      </c>
      <c r="F73" s="26">
        <v>91</v>
      </c>
      <c r="G73" s="26">
        <f t="shared" si="30"/>
        <v>91</v>
      </c>
      <c r="H73" s="26">
        <v>40</v>
      </c>
      <c r="I73" s="26">
        <v>22.5</v>
      </c>
      <c r="J73" s="27">
        <f t="shared" si="31"/>
        <v>3640</v>
      </c>
      <c r="K73" s="27">
        <f t="shared" si="31"/>
        <v>2047.5</v>
      </c>
      <c r="L73" s="27">
        <f t="shared" si="32"/>
        <v>1820</v>
      </c>
      <c r="M73" s="27">
        <v>0</v>
      </c>
      <c r="N73" s="27"/>
      <c r="O73" s="131">
        <v>1458.99</v>
      </c>
      <c r="P73" s="27">
        <f t="shared" si="33"/>
        <v>6048.51</v>
      </c>
    </row>
    <row r="74" spans="1:16" ht="12.75">
      <c r="A74" s="83"/>
      <c r="B74" s="84"/>
      <c r="C74" s="29" t="s">
        <v>77</v>
      </c>
      <c r="D74" s="2">
        <v>19759614</v>
      </c>
      <c r="E74" s="377" t="s">
        <v>562</v>
      </c>
      <c r="F74" s="26">
        <v>92</v>
      </c>
      <c r="G74" s="26">
        <f t="shared" si="30"/>
        <v>92</v>
      </c>
      <c r="H74" s="26">
        <v>40</v>
      </c>
      <c r="I74" s="26">
        <v>22.5</v>
      </c>
      <c r="J74" s="27">
        <f t="shared" si="31"/>
        <v>3680</v>
      </c>
      <c r="K74" s="27">
        <f t="shared" si="31"/>
        <v>2070</v>
      </c>
      <c r="L74" s="27">
        <f t="shared" si="32"/>
        <v>1840</v>
      </c>
      <c r="M74" s="27">
        <v>0</v>
      </c>
      <c r="N74" s="27"/>
      <c r="O74" s="131">
        <v>1475.02</v>
      </c>
      <c r="P74" s="27">
        <f t="shared" si="33"/>
        <v>6114.98</v>
      </c>
    </row>
    <row r="75" spans="1:16" ht="12.75">
      <c r="A75" s="83"/>
      <c r="B75" s="84"/>
      <c r="C75" s="29" t="s">
        <v>72</v>
      </c>
      <c r="D75" s="2">
        <v>19890104</v>
      </c>
      <c r="E75" s="225" t="s">
        <v>449</v>
      </c>
      <c r="F75" s="26">
        <v>0</v>
      </c>
      <c r="G75" s="26">
        <f t="shared" si="30"/>
        <v>0</v>
      </c>
      <c r="H75" s="26">
        <v>40</v>
      </c>
      <c r="I75" s="26">
        <v>22.5</v>
      </c>
      <c r="J75" s="27">
        <f>F75*H75</f>
        <v>0</v>
      </c>
      <c r="K75" s="27">
        <f>G75*I75</f>
        <v>0</v>
      </c>
      <c r="L75" s="27">
        <f>G75*20</f>
        <v>0</v>
      </c>
      <c r="M75" s="27">
        <v>0</v>
      </c>
      <c r="N75" s="27"/>
      <c r="O75" s="131"/>
      <c r="P75" s="27">
        <f t="shared" si="33"/>
        <v>0</v>
      </c>
    </row>
    <row r="76" spans="1:16" ht="12.75">
      <c r="A76" s="83"/>
      <c r="B76" s="84"/>
      <c r="C76" s="29" t="s">
        <v>74</v>
      </c>
      <c r="D76" s="2">
        <v>33404234</v>
      </c>
      <c r="E76" s="225" t="s">
        <v>449</v>
      </c>
      <c r="F76" s="26">
        <v>0</v>
      </c>
      <c r="G76" s="26">
        <f t="shared" si="30"/>
        <v>0</v>
      </c>
      <c r="H76" s="26">
        <v>40</v>
      </c>
      <c r="I76" s="26">
        <v>22.5</v>
      </c>
      <c r="J76" s="27">
        <f>F76*H76</f>
        <v>0</v>
      </c>
      <c r="K76" s="27">
        <f>G76*I76</f>
        <v>0</v>
      </c>
      <c r="L76" s="27">
        <f>G76*20</f>
        <v>0</v>
      </c>
      <c r="M76" s="27">
        <v>0</v>
      </c>
      <c r="N76" s="27"/>
      <c r="O76" s="131"/>
      <c r="P76" s="27">
        <f t="shared" si="33"/>
        <v>0</v>
      </c>
    </row>
    <row r="77" spans="1:16" ht="12.75">
      <c r="A77" s="83"/>
      <c r="B77" s="84"/>
      <c r="C77" s="117" t="s">
        <v>37</v>
      </c>
      <c r="D77" s="1"/>
      <c r="E77" s="375"/>
      <c r="F77" s="56">
        <f>SUM(F68:F76)</f>
        <v>590</v>
      </c>
      <c r="G77" s="56">
        <f>SUM(G68:G74)</f>
        <v>590</v>
      </c>
      <c r="H77" s="56"/>
      <c r="I77" s="56"/>
      <c r="J77" s="52">
        <f>SUM(J68:J76)</f>
        <v>23600</v>
      </c>
      <c r="K77" s="52">
        <f>SUM(K68:K76)</f>
        <v>13275</v>
      </c>
      <c r="L77" s="52">
        <f>SUM(L68:L76)</f>
        <v>11800</v>
      </c>
      <c r="M77" s="52">
        <f>SUM(M68:M74)</f>
        <v>696</v>
      </c>
      <c r="N77" s="52">
        <f>SUM(N68:N74)</f>
        <v>0</v>
      </c>
      <c r="O77" s="176">
        <f>SUM(O68:O74)</f>
        <v>9594.64</v>
      </c>
      <c r="P77" s="52">
        <f>SUM(P68:P76)</f>
        <v>39776.36</v>
      </c>
    </row>
    <row r="78" spans="1:16" ht="12.75">
      <c r="A78" s="53"/>
      <c r="B78" s="54"/>
      <c r="C78" s="55"/>
      <c r="D78" s="1"/>
      <c r="E78" s="375"/>
      <c r="F78" s="56"/>
      <c r="G78" s="56"/>
      <c r="H78" s="56"/>
      <c r="I78" s="56"/>
      <c r="J78" s="52"/>
      <c r="K78" s="52"/>
      <c r="L78" s="52"/>
      <c r="M78" s="52"/>
      <c r="N78" s="52"/>
      <c r="O78" s="176"/>
      <c r="P78" s="52"/>
    </row>
    <row r="79" spans="1:16" s="218" customFormat="1" ht="12.75">
      <c r="A79" s="45">
        <v>8</v>
      </c>
      <c r="B79" s="46" t="s">
        <v>78</v>
      </c>
      <c r="C79" s="16" t="s">
        <v>79</v>
      </c>
      <c r="D79" s="1">
        <v>11917220</v>
      </c>
      <c r="E79" s="377" t="s">
        <v>571</v>
      </c>
      <c r="F79" s="26">
        <v>148</v>
      </c>
      <c r="G79" s="26">
        <f aca="true" t="shared" si="34" ref="G79:G85">F79</f>
        <v>148</v>
      </c>
      <c r="H79" s="26">
        <v>40</v>
      </c>
      <c r="I79" s="26">
        <v>22.5</v>
      </c>
      <c r="J79" s="57">
        <f>F79*H79</f>
        <v>5920</v>
      </c>
      <c r="K79" s="26">
        <f>G79*I79</f>
        <v>3330</v>
      </c>
      <c r="L79" s="27">
        <f aca="true" t="shared" si="35" ref="L79:L85">G79*20</f>
        <v>2960</v>
      </c>
      <c r="M79" s="75">
        <f>J79*15%</f>
        <v>888</v>
      </c>
      <c r="N79" s="27"/>
      <c r="O79" s="131">
        <v>2545.43</v>
      </c>
      <c r="P79" s="27">
        <f aca="true" t="shared" si="36" ref="P79:P85">J79+K79+L79+M79+N79-O79</f>
        <v>10552.57</v>
      </c>
    </row>
    <row r="80" spans="1:16" s="218" customFormat="1" ht="12.75">
      <c r="A80" s="230"/>
      <c r="B80" s="231"/>
      <c r="C80" s="29" t="s">
        <v>80</v>
      </c>
      <c r="D80" s="2">
        <v>11917220</v>
      </c>
      <c r="E80" s="377" t="s">
        <v>572</v>
      </c>
      <c r="F80" s="26">
        <v>29</v>
      </c>
      <c r="G80" s="26">
        <f t="shared" si="34"/>
        <v>29</v>
      </c>
      <c r="H80" s="26">
        <v>40</v>
      </c>
      <c r="I80" s="26">
        <v>22.5</v>
      </c>
      <c r="J80" s="57">
        <f>F80*H80</f>
        <v>1160</v>
      </c>
      <c r="K80" s="26">
        <f>G80*I80</f>
        <v>652.5</v>
      </c>
      <c r="L80" s="27">
        <f t="shared" si="35"/>
        <v>580</v>
      </c>
      <c r="M80" s="75">
        <v>0</v>
      </c>
      <c r="N80" s="27"/>
      <c r="O80" s="131">
        <v>464.96</v>
      </c>
      <c r="P80" s="27">
        <f t="shared" si="36"/>
        <v>1927.54</v>
      </c>
    </row>
    <row r="81" spans="1:16" s="218" customFormat="1" ht="12.75">
      <c r="A81" s="232"/>
      <c r="B81" s="233"/>
      <c r="C81" s="29" t="s">
        <v>81</v>
      </c>
      <c r="D81" s="2">
        <v>11917220</v>
      </c>
      <c r="E81" s="377" t="s">
        <v>570</v>
      </c>
      <c r="F81" s="26">
        <v>75</v>
      </c>
      <c r="G81" s="26">
        <f t="shared" si="34"/>
        <v>75</v>
      </c>
      <c r="H81" s="26">
        <v>40</v>
      </c>
      <c r="I81" s="26">
        <v>22.5</v>
      </c>
      <c r="J81" s="57">
        <f aca="true" t="shared" si="37" ref="J81:K85">F81*H81</f>
        <v>3000</v>
      </c>
      <c r="K81" s="26">
        <f t="shared" si="37"/>
        <v>1687.5</v>
      </c>
      <c r="L81" s="27">
        <f t="shared" si="35"/>
        <v>1500</v>
      </c>
      <c r="M81" s="27">
        <v>0</v>
      </c>
      <c r="N81" s="27"/>
      <c r="O81" s="131">
        <v>1202.46</v>
      </c>
      <c r="P81" s="27">
        <f t="shared" si="36"/>
        <v>4985.04</v>
      </c>
    </row>
    <row r="82" spans="1:16" s="218" customFormat="1" ht="12.75">
      <c r="A82" s="232"/>
      <c r="B82" s="233"/>
      <c r="C82" s="29" t="s">
        <v>82</v>
      </c>
      <c r="D82" s="2">
        <v>11917220</v>
      </c>
      <c r="E82" s="377" t="s">
        <v>661</v>
      </c>
      <c r="F82" s="26">
        <v>87</v>
      </c>
      <c r="G82" s="26">
        <f t="shared" si="34"/>
        <v>87</v>
      </c>
      <c r="H82" s="26">
        <v>40</v>
      </c>
      <c r="I82" s="26">
        <v>22.5</v>
      </c>
      <c r="J82" s="57">
        <f t="shared" si="37"/>
        <v>3480</v>
      </c>
      <c r="K82" s="26">
        <f t="shared" si="37"/>
        <v>1957.5</v>
      </c>
      <c r="L82" s="27">
        <f t="shared" si="35"/>
        <v>1740</v>
      </c>
      <c r="M82" s="27">
        <v>0</v>
      </c>
      <c r="N82" s="27"/>
      <c r="O82" s="131">
        <v>1394.86</v>
      </c>
      <c r="P82" s="27">
        <f t="shared" si="36"/>
        <v>5782.64</v>
      </c>
    </row>
    <row r="83" spans="1:16" ht="12.75">
      <c r="A83" s="83"/>
      <c r="B83" s="84"/>
      <c r="C83" s="29" t="s">
        <v>127</v>
      </c>
      <c r="D83" s="2">
        <v>33277351</v>
      </c>
      <c r="E83" s="377" t="s">
        <v>591</v>
      </c>
      <c r="F83" s="26">
        <v>92</v>
      </c>
      <c r="G83" s="26">
        <f t="shared" si="34"/>
        <v>92</v>
      </c>
      <c r="H83" s="26">
        <v>40</v>
      </c>
      <c r="I83" s="26">
        <v>22.5</v>
      </c>
      <c r="J83" s="57">
        <f t="shared" si="37"/>
        <v>3680</v>
      </c>
      <c r="K83" s="26">
        <f t="shared" si="37"/>
        <v>2070</v>
      </c>
      <c r="L83" s="27">
        <f t="shared" si="35"/>
        <v>1840</v>
      </c>
      <c r="M83" s="27">
        <v>0</v>
      </c>
      <c r="N83" s="27"/>
      <c r="O83" s="131">
        <v>1475.02</v>
      </c>
      <c r="P83" s="27">
        <f t="shared" si="36"/>
        <v>6114.98</v>
      </c>
    </row>
    <row r="84" spans="1:16" ht="12.75">
      <c r="A84" s="83"/>
      <c r="B84" s="84"/>
      <c r="C84" s="29" t="s">
        <v>83</v>
      </c>
      <c r="D84" s="2">
        <v>19915829</v>
      </c>
      <c r="E84" s="377" t="s">
        <v>592</v>
      </c>
      <c r="F84" s="26">
        <v>55</v>
      </c>
      <c r="G84" s="26">
        <f t="shared" si="34"/>
        <v>55</v>
      </c>
      <c r="H84" s="26">
        <v>40</v>
      </c>
      <c r="I84" s="26">
        <v>22.5</v>
      </c>
      <c r="J84" s="57">
        <f t="shared" si="37"/>
        <v>2200</v>
      </c>
      <c r="K84" s="26">
        <f t="shared" si="37"/>
        <v>1237.5</v>
      </c>
      <c r="L84" s="27">
        <f t="shared" si="35"/>
        <v>1100</v>
      </c>
      <c r="M84" s="27">
        <v>0</v>
      </c>
      <c r="N84" s="27"/>
      <c r="O84" s="131">
        <v>881.81</v>
      </c>
      <c r="P84" s="27">
        <f t="shared" si="36"/>
        <v>3655.69</v>
      </c>
    </row>
    <row r="85" spans="1:16" ht="12.75">
      <c r="A85" s="83"/>
      <c r="B85" s="84"/>
      <c r="C85" s="29" t="s">
        <v>84</v>
      </c>
      <c r="D85" s="2">
        <v>34226062</v>
      </c>
      <c r="E85" s="377" t="s">
        <v>611</v>
      </c>
      <c r="F85" s="26">
        <v>104</v>
      </c>
      <c r="G85" s="26">
        <f t="shared" si="34"/>
        <v>104</v>
      </c>
      <c r="H85" s="26">
        <v>40</v>
      </c>
      <c r="I85" s="26">
        <v>22.5</v>
      </c>
      <c r="J85" s="57">
        <f t="shared" si="37"/>
        <v>4160</v>
      </c>
      <c r="K85" s="26">
        <f t="shared" si="37"/>
        <v>2340</v>
      </c>
      <c r="L85" s="27">
        <f t="shared" si="35"/>
        <v>2080</v>
      </c>
      <c r="M85" s="27">
        <v>0</v>
      </c>
      <c r="N85" s="27"/>
      <c r="O85" s="131">
        <v>1667.42</v>
      </c>
      <c r="P85" s="27">
        <f t="shared" si="36"/>
        <v>6912.58</v>
      </c>
    </row>
    <row r="86" spans="1:16" ht="12.75">
      <c r="A86" s="92"/>
      <c r="B86" s="93"/>
      <c r="C86" s="117" t="s">
        <v>37</v>
      </c>
      <c r="D86" s="1"/>
      <c r="E86" s="375"/>
      <c r="F86" s="56">
        <f>SUM(F79:F85)</f>
        <v>590</v>
      </c>
      <c r="G86" s="56">
        <f>SUM(G79:G85)</f>
        <v>590</v>
      </c>
      <c r="H86" s="56"/>
      <c r="I86" s="56"/>
      <c r="J86" s="52">
        <f aca="true" t="shared" si="38" ref="J86:P86">SUM(J79:J85)</f>
        <v>23600</v>
      </c>
      <c r="K86" s="52">
        <f t="shared" si="38"/>
        <v>13275</v>
      </c>
      <c r="L86" s="52">
        <f t="shared" si="38"/>
        <v>11800</v>
      </c>
      <c r="M86" s="52">
        <f t="shared" si="38"/>
        <v>888</v>
      </c>
      <c r="N86" s="52">
        <f t="shared" si="38"/>
        <v>0</v>
      </c>
      <c r="O86" s="176">
        <f t="shared" si="38"/>
        <v>9631.96</v>
      </c>
      <c r="P86" s="52">
        <f t="shared" si="38"/>
        <v>39931.04</v>
      </c>
    </row>
    <row r="87" spans="1:16" s="88" customFormat="1" ht="12.75">
      <c r="A87" s="73"/>
      <c r="B87" s="73"/>
      <c r="C87" s="19"/>
      <c r="D87" s="18"/>
      <c r="E87" s="383"/>
      <c r="F87" s="67"/>
      <c r="G87" s="67"/>
      <c r="H87" s="67"/>
      <c r="I87" s="67"/>
      <c r="J87" s="68"/>
      <c r="K87" s="68"/>
      <c r="L87" s="68"/>
      <c r="M87" s="68"/>
      <c r="N87" s="68"/>
      <c r="O87" s="181"/>
      <c r="P87" s="68"/>
    </row>
    <row r="88" spans="1:16" ht="12.75">
      <c r="A88" s="23">
        <v>9</v>
      </c>
      <c r="B88" s="23" t="s">
        <v>85</v>
      </c>
      <c r="C88" s="16" t="s">
        <v>86</v>
      </c>
      <c r="D88" s="1">
        <v>28599261</v>
      </c>
      <c r="E88" s="377" t="s">
        <v>653</v>
      </c>
      <c r="F88" s="26">
        <v>150</v>
      </c>
      <c r="G88" s="26">
        <f aca="true" t="shared" si="39" ref="G88:G94">F88</f>
        <v>150</v>
      </c>
      <c r="H88" s="26">
        <v>40</v>
      </c>
      <c r="I88" s="26">
        <v>22.5</v>
      </c>
      <c r="J88" s="27">
        <f aca="true" t="shared" si="40" ref="J88:K94">F88*H88</f>
        <v>6000</v>
      </c>
      <c r="K88" s="27">
        <f t="shared" si="40"/>
        <v>3375</v>
      </c>
      <c r="L88" s="27">
        <f aca="true" t="shared" si="41" ref="L88:L94">G88*20</f>
        <v>3000</v>
      </c>
      <c r="M88" s="27">
        <f>J88*15%</f>
        <v>900</v>
      </c>
      <c r="N88" s="27"/>
      <c r="O88" s="131">
        <v>2579.83</v>
      </c>
      <c r="P88" s="27">
        <f aca="true" t="shared" si="42" ref="P88:P94">J88+K88+L88+M88+N88-O88</f>
        <v>10695.17</v>
      </c>
    </row>
    <row r="89" spans="1:16" ht="12.75">
      <c r="A89" s="90"/>
      <c r="B89" s="91"/>
      <c r="C89" s="29" t="s">
        <v>87</v>
      </c>
      <c r="D89" s="2">
        <v>19993010</v>
      </c>
      <c r="E89" s="377" t="s">
        <v>613</v>
      </c>
      <c r="F89" s="26">
        <v>24</v>
      </c>
      <c r="G89" s="26">
        <f t="shared" si="39"/>
        <v>24</v>
      </c>
      <c r="H89" s="26">
        <v>40</v>
      </c>
      <c r="I89" s="26">
        <v>22.5</v>
      </c>
      <c r="J89" s="27">
        <f t="shared" si="40"/>
        <v>960</v>
      </c>
      <c r="K89" s="27">
        <f>G89*I89</f>
        <v>540</v>
      </c>
      <c r="L89" s="27">
        <f t="shared" si="41"/>
        <v>480</v>
      </c>
      <c r="M89" s="27">
        <v>0</v>
      </c>
      <c r="N89" s="27"/>
      <c r="O89" s="131">
        <v>384.79</v>
      </c>
      <c r="P89" s="27">
        <f t="shared" si="42"/>
        <v>1595.21</v>
      </c>
    </row>
    <row r="90" spans="1:16" ht="12.75">
      <c r="A90" s="83"/>
      <c r="B90" s="84"/>
      <c r="C90" s="29" t="s">
        <v>89</v>
      </c>
      <c r="D90" s="2">
        <v>28599261</v>
      </c>
      <c r="E90" s="377" t="s">
        <v>654</v>
      </c>
      <c r="F90" s="26">
        <v>41</v>
      </c>
      <c r="G90" s="26">
        <f t="shared" si="39"/>
        <v>41</v>
      </c>
      <c r="H90" s="26">
        <v>40</v>
      </c>
      <c r="I90" s="26">
        <v>22.5</v>
      </c>
      <c r="J90" s="27">
        <f t="shared" si="40"/>
        <v>1640</v>
      </c>
      <c r="K90" s="27">
        <f t="shared" si="40"/>
        <v>922.5</v>
      </c>
      <c r="L90" s="27">
        <f t="shared" si="41"/>
        <v>820</v>
      </c>
      <c r="M90" s="27">
        <v>0</v>
      </c>
      <c r="N90" s="27"/>
      <c r="O90" s="131">
        <v>657.35</v>
      </c>
      <c r="P90" s="27">
        <f t="shared" si="42"/>
        <v>2725.15</v>
      </c>
    </row>
    <row r="91" spans="1:16" ht="12.75">
      <c r="A91" s="83"/>
      <c r="B91" s="84"/>
      <c r="C91" s="29" t="s">
        <v>90</v>
      </c>
      <c r="D91" s="2">
        <v>28599261</v>
      </c>
      <c r="E91" s="377" t="s">
        <v>655</v>
      </c>
      <c r="F91" s="26">
        <v>17</v>
      </c>
      <c r="G91" s="26">
        <f t="shared" si="39"/>
        <v>17</v>
      </c>
      <c r="H91" s="26">
        <v>40</v>
      </c>
      <c r="I91" s="26">
        <v>22.5</v>
      </c>
      <c r="J91" s="27">
        <f t="shared" si="40"/>
        <v>680</v>
      </c>
      <c r="K91" s="27">
        <f t="shared" si="40"/>
        <v>382.5</v>
      </c>
      <c r="L91" s="27">
        <f t="shared" si="41"/>
        <v>340</v>
      </c>
      <c r="M91" s="27">
        <v>0</v>
      </c>
      <c r="N91" s="27"/>
      <c r="O91" s="131">
        <v>272.56</v>
      </c>
      <c r="P91" s="27">
        <f t="shared" si="42"/>
        <v>1129.94</v>
      </c>
    </row>
    <row r="92" spans="1:16" ht="12.75">
      <c r="A92" s="83"/>
      <c r="B92" s="84"/>
      <c r="C92" s="29" t="s">
        <v>144</v>
      </c>
      <c r="D92" s="2">
        <v>28599261</v>
      </c>
      <c r="E92" s="377" t="s">
        <v>656</v>
      </c>
      <c r="F92" s="26">
        <v>24</v>
      </c>
      <c r="G92" s="26">
        <f t="shared" si="39"/>
        <v>24</v>
      </c>
      <c r="H92" s="26">
        <v>40</v>
      </c>
      <c r="I92" s="26">
        <v>22.5</v>
      </c>
      <c r="J92" s="27">
        <f t="shared" si="40"/>
        <v>960</v>
      </c>
      <c r="K92" s="27">
        <f t="shared" si="40"/>
        <v>540</v>
      </c>
      <c r="L92" s="27">
        <f t="shared" si="41"/>
        <v>480</v>
      </c>
      <c r="M92" s="27">
        <v>0</v>
      </c>
      <c r="N92" s="27"/>
      <c r="O92" s="131">
        <v>384.79</v>
      </c>
      <c r="P92" s="27">
        <f t="shared" si="42"/>
        <v>1595.21</v>
      </c>
    </row>
    <row r="93" spans="1:16" ht="12.75">
      <c r="A93" s="83"/>
      <c r="B93" s="84"/>
      <c r="C93" s="29" t="s">
        <v>128</v>
      </c>
      <c r="D93" s="2">
        <v>33510742</v>
      </c>
      <c r="E93" s="377" t="s">
        <v>645</v>
      </c>
      <c r="F93" s="26">
        <v>201</v>
      </c>
      <c r="G93" s="26">
        <f t="shared" si="39"/>
        <v>201</v>
      </c>
      <c r="H93" s="26">
        <v>40</v>
      </c>
      <c r="I93" s="26">
        <v>22.5</v>
      </c>
      <c r="J93" s="27">
        <f t="shared" si="40"/>
        <v>8040</v>
      </c>
      <c r="K93" s="27">
        <f t="shared" si="40"/>
        <v>4522.5</v>
      </c>
      <c r="L93" s="27">
        <f t="shared" si="41"/>
        <v>4020</v>
      </c>
      <c r="M93" s="27">
        <v>0</v>
      </c>
      <c r="N93" s="27"/>
      <c r="O93" s="131">
        <v>3222.6</v>
      </c>
      <c r="P93" s="27">
        <f t="shared" si="42"/>
        <v>13359.9</v>
      </c>
    </row>
    <row r="94" spans="1:16" ht="12.75">
      <c r="A94" s="83"/>
      <c r="B94" s="84"/>
      <c r="C94" s="29" t="s">
        <v>88</v>
      </c>
      <c r="D94" s="2">
        <v>20014833</v>
      </c>
      <c r="E94" s="377" t="s">
        <v>643</v>
      </c>
      <c r="F94" s="26">
        <v>133</v>
      </c>
      <c r="G94" s="26">
        <f t="shared" si="39"/>
        <v>133</v>
      </c>
      <c r="H94" s="26">
        <v>40</v>
      </c>
      <c r="I94" s="26">
        <v>22.5</v>
      </c>
      <c r="J94" s="27">
        <f t="shared" si="40"/>
        <v>5320</v>
      </c>
      <c r="K94" s="27">
        <f t="shared" si="40"/>
        <v>2992.5</v>
      </c>
      <c r="L94" s="27">
        <f t="shared" si="41"/>
        <v>2660</v>
      </c>
      <c r="M94" s="27">
        <v>0</v>
      </c>
      <c r="N94" s="27"/>
      <c r="O94" s="131">
        <v>2132.37</v>
      </c>
      <c r="P94" s="27">
        <f t="shared" si="42"/>
        <v>8840.130000000001</v>
      </c>
    </row>
    <row r="95" spans="1:16" ht="12.75">
      <c r="A95" s="83"/>
      <c r="B95" s="84"/>
      <c r="C95" s="117" t="s">
        <v>37</v>
      </c>
      <c r="D95" s="1"/>
      <c r="E95" s="375"/>
      <c r="F95" s="56">
        <f>SUM(F88:F94)</f>
        <v>590</v>
      </c>
      <c r="G95" s="56">
        <f>SUM(G88:G94)</f>
        <v>590</v>
      </c>
      <c r="H95" s="56"/>
      <c r="I95" s="56"/>
      <c r="J95" s="52">
        <f>SUM(J88:J94)</f>
        <v>23600</v>
      </c>
      <c r="K95" s="52">
        <f>SUM(K88:K94)</f>
        <v>13275</v>
      </c>
      <c r="L95" s="52">
        <f>SUM(L88:L94)</f>
        <v>11800</v>
      </c>
      <c r="M95" s="52">
        <f>SUM(M88:M94)</f>
        <v>900</v>
      </c>
      <c r="N95" s="52">
        <f>SUM(N88:N92)</f>
        <v>0</v>
      </c>
      <c r="O95" s="176">
        <f>SUM(O88:O94)</f>
        <v>9634.29</v>
      </c>
      <c r="P95" s="52">
        <f>SUM(P88:P94)</f>
        <v>39940.71000000001</v>
      </c>
    </row>
    <row r="96" spans="1:16" ht="12.75">
      <c r="A96" s="92"/>
      <c r="B96" s="93"/>
      <c r="C96" s="17"/>
      <c r="D96" s="4"/>
      <c r="E96" s="385"/>
      <c r="F96" s="58"/>
      <c r="G96" s="58"/>
      <c r="H96" s="58"/>
      <c r="I96" s="58"/>
      <c r="J96" s="59"/>
      <c r="K96" s="59"/>
      <c r="L96" s="59"/>
      <c r="M96" s="59"/>
      <c r="N96" s="59"/>
      <c r="O96" s="204"/>
      <c r="P96" s="59"/>
    </row>
    <row r="97" spans="1:16" ht="12.75">
      <c r="A97" s="22">
        <v>10</v>
      </c>
      <c r="B97" s="61" t="s">
        <v>92</v>
      </c>
      <c r="C97" s="1" t="s">
        <v>93</v>
      </c>
      <c r="D97" s="1">
        <v>26199560</v>
      </c>
      <c r="E97" s="377" t="s">
        <v>638</v>
      </c>
      <c r="F97" s="26">
        <v>125</v>
      </c>
      <c r="G97" s="26">
        <f aca="true" t="shared" si="43" ref="G97:G102">F97</f>
        <v>125</v>
      </c>
      <c r="H97" s="26">
        <v>40</v>
      </c>
      <c r="I97" s="26">
        <v>22.5</v>
      </c>
      <c r="J97" s="27">
        <f aca="true" t="shared" si="44" ref="J97:K102">F97*H97</f>
        <v>5000</v>
      </c>
      <c r="K97" s="27">
        <f t="shared" si="44"/>
        <v>2812.5</v>
      </c>
      <c r="L97" s="27">
        <f aca="true" t="shared" si="45" ref="L97:L102">G97*20</f>
        <v>2500</v>
      </c>
      <c r="M97" s="27">
        <f>J97*15%</f>
        <v>750</v>
      </c>
      <c r="N97" s="27"/>
      <c r="O97" s="131">
        <v>2149.86</v>
      </c>
      <c r="P97" s="27">
        <f aca="true" t="shared" si="46" ref="P97:P102">J97+K97+L97+M97+N97-O97</f>
        <v>8912.64</v>
      </c>
    </row>
    <row r="98" spans="1:16" ht="12.75">
      <c r="A98" s="90"/>
      <c r="B98" s="91"/>
      <c r="C98" s="11" t="s">
        <v>94</v>
      </c>
      <c r="D98" s="2">
        <v>26199560</v>
      </c>
      <c r="E98" s="377" t="s">
        <v>639</v>
      </c>
      <c r="F98" s="26">
        <v>92</v>
      </c>
      <c r="G98" s="26">
        <f t="shared" si="43"/>
        <v>92</v>
      </c>
      <c r="H98" s="26">
        <v>40</v>
      </c>
      <c r="I98" s="26">
        <v>22.5</v>
      </c>
      <c r="J98" s="27">
        <f>F98*H98</f>
        <v>3680</v>
      </c>
      <c r="K98" s="27">
        <f>G98*I98</f>
        <v>2070</v>
      </c>
      <c r="L98" s="27">
        <f t="shared" si="45"/>
        <v>1840</v>
      </c>
      <c r="M98" s="27">
        <v>0</v>
      </c>
      <c r="N98" s="27"/>
      <c r="O98" s="131">
        <v>1475.02</v>
      </c>
      <c r="P98" s="27">
        <f t="shared" si="46"/>
        <v>6114.98</v>
      </c>
    </row>
    <row r="99" spans="1:16" ht="12.75">
      <c r="A99" s="83"/>
      <c r="B99" s="84"/>
      <c r="C99" s="11" t="s">
        <v>95</v>
      </c>
      <c r="D99" s="2">
        <v>26199560</v>
      </c>
      <c r="E99" s="377" t="s">
        <v>640</v>
      </c>
      <c r="F99" s="26">
        <v>109</v>
      </c>
      <c r="G99" s="26">
        <f t="shared" si="43"/>
        <v>109</v>
      </c>
      <c r="H99" s="26">
        <v>40</v>
      </c>
      <c r="I99" s="26">
        <v>22.5</v>
      </c>
      <c r="J99" s="27">
        <f t="shared" si="44"/>
        <v>4360</v>
      </c>
      <c r="K99" s="27">
        <f t="shared" si="44"/>
        <v>2452.5</v>
      </c>
      <c r="L99" s="27">
        <f t="shared" si="45"/>
        <v>2180</v>
      </c>
      <c r="M99" s="27">
        <v>0</v>
      </c>
      <c r="N99" s="27"/>
      <c r="O99" s="131">
        <v>1747.58</v>
      </c>
      <c r="P99" s="27">
        <f t="shared" si="46"/>
        <v>7244.92</v>
      </c>
    </row>
    <row r="100" spans="1:16" ht="12.75">
      <c r="A100" s="83"/>
      <c r="B100" s="84"/>
      <c r="C100" s="11" t="s">
        <v>96</v>
      </c>
      <c r="D100" s="2">
        <v>26199560</v>
      </c>
      <c r="E100" s="377" t="s">
        <v>641</v>
      </c>
      <c r="F100" s="26">
        <v>17</v>
      </c>
      <c r="G100" s="26">
        <f t="shared" si="43"/>
        <v>17</v>
      </c>
      <c r="H100" s="26">
        <v>40</v>
      </c>
      <c r="I100" s="26">
        <v>22.5</v>
      </c>
      <c r="J100" s="27">
        <f t="shared" si="44"/>
        <v>680</v>
      </c>
      <c r="K100" s="27">
        <f t="shared" si="44"/>
        <v>382.5</v>
      </c>
      <c r="L100" s="27">
        <f t="shared" si="45"/>
        <v>340</v>
      </c>
      <c r="M100" s="27">
        <v>0</v>
      </c>
      <c r="N100" s="27"/>
      <c r="O100" s="131">
        <v>272.56</v>
      </c>
      <c r="P100" s="27">
        <f t="shared" si="46"/>
        <v>1129.94</v>
      </c>
    </row>
    <row r="101" spans="1:16" ht="12.75">
      <c r="A101" s="83"/>
      <c r="B101" s="84"/>
      <c r="C101" s="11" t="s">
        <v>125</v>
      </c>
      <c r="D101" s="2">
        <v>20137437</v>
      </c>
      <c r="E101" s="377" t="s">
        <v>642</v>
      </c>
      <c r="F101" s="26">
        <v>99</v>
      </c>
      <c r="G101" s="26">
        <f t="shared" si="43"/>
        <v>99</v>
      </c>
      <c r="H101" s="26">
        <v>40</v>
      </c>
      <c r="I101" s="26">
        <v>22.5</v>
      </c>
      <c r="J101" s="27">
        <f t="shared" si="44"/>
        <v>3960</v>
      </c>
      <c r="K101" s="27">
        <f t="shared" si="44"/>
        <v>2227.5</v>
      </c>
      <c r="L101" s="27">
        <f t="shared" si="45"/>
        <v>1980</v>
      </c>
      <c r="M101" s="27">
        <v>0</v>
      </c>
      <c r="N101" s="27"/>
      <c r="O101" s="131">
        <v>1587.25</v>
      </c>
      <c r="P101" s="27">
        <f t="shared" si="46"/>
        <v>6580.25</v>
      </c>
    </row>
    <row r="102" spans="1:16" ht="12.75">
      <c r="A102" s="83"/>
      <c r="B102" s="84"/>
      <c r="C102" s="11" t="s">
        <v>143</v>
      </c>
      <c r="D102" s="2">
        <v>19468208</v>
      </c>
      <c r="E102" s="225" t="s">
        <v>449</v>
      </c>
      <c r="F102" s="26">
        <v>0</v>
      </c>
      <c r="G102" s="26">
        <f t="shared" si="43"/>
        <v>0</v>
      </c>
      <c r="H102" s="26">
        <v>40</v>
      </c>
      <c r="I102" s="26">
        <v>22.5</v>
      </c>
      <c r="J102" s="27">
        <f t="shared" si="44"/>
        <v>0</v>
      </c>
      <c r="K102" s="27">
        <f t="shared" si="44"/>
        <v>0</v>
      </c>
      <c r="L102" s="27">
        <f t="shared" si="45"/>
        <v>0</v>
      </c>
      <c r="M102" s="27">
        <v>0</v>
      </c>
      <c r="N102" s="27"/>
      <c r="O102" s="131"/>
      <c r="P102" s="27">
        <f t="shared" si="46"/>
        <v>0</v>
      </c>
    </row>
    <row r="103" spans="1:16" ht="12.75">
      <c r="A103" s="83"/>
      <c r="B103" s="84"/>
      <c r="C103" s="11" t="s">
        <v>97</v>
      </c>
      <c r="D103" s="2">
        <v>20074770</v>
      </c>
      <c r="E103" s="377" t="s">
        <v>587</v>
      </c>
      <c r="F103" s="26">
        <v>148</v>
      </c>
      <c r="G103" s="26">
        <f>F103</f>
        <v>148</v>
      </c>
      <c r="H103" s="26">
        <v>40</v>
      </c>
      <c r="I103" s="26">
        <v>22.5</v>
      </c>
      <c r="J103" s="27">
        <f>F103*H103</f>
        <v>5920</v>
      </c>
      <c r="K103" s="27">
        <f>G103*I103</f>
        <v>3330</v>
      </c>
      <c r="L103" s="27">
        <f>G103*20</f>
        <v>2960</v>
      </c>
      <c r="M103" s="27">
        <v>0</v>
      </c>
      <c r="N103" s="27"/>
      <c r="O103" s="131">
        <v>2372.86</v>
      </c>
      <c r="P103" s="27">
        <f>J103+K103+L103+M103+N103-O103</f>
        <v>9837.14</v>
      </c>
    </row>
    <row r="104" spans="1:16" ht="12.75">
      <c r="A104" s="83"/>
      <c r="B104" s="84"/>
      <c r="C104" s="56" t="s">
        <v>37</v>
      </c>
      <c r="D104" s="1"/>
      <c r="E104" s="375"/>
      <c r="F104" s="56">
        <f>SUM(F97:F103)</f>
        <v>590</v>
      </c>
      <c r="G104" s="56">
        <f>SUM(G97:G102)</f>
        <v>442</v>
      </c>
      <c r="H104" s="56"/>
      <c r="I104" s="56"/>
      <c r="J104" s="52">
        <f>SUM(J97:J102)</f>
        <v>17680</v>
      </c>
      <c r="K104" s="52">
        <f>SUM(K97:K102)</f>
        <v>9945</v>
      </c>
      <c r="L104" s="52">
        <f>SUM(L97:L102)</f>
        <v>8840</v>
      </c>
      <c r="M104" s="52">
        <f>SUM(M97:M102)</f>
        <v>750</v>
      </c>
      <c r="N104" s="52">
        <f>SUM(N97:N102)</f>
        <v>0</v>
      </c>
      <c r="O104" s="176">
        <f>SUM(O97:O103)</f>
        <v>9605.130000000001</v>
      </c>
      <c r="P104" s="52">
        <f>SUM(P97:P103)</f>
        <v>39819.869999999995</v>
      </c>
    </row>
    <row r="105" spans="1:16" ht="12.75">
      <c r="A105" s="61"/>
      <c r="B105" s="62"/>
      <c r="C105" s="16"/>
      <c r="D105" s="1"/>
      <c r="E105" s="375"/>
      <c r="F105" s="106"/>
      <c r="G105" s="56"/>
      <c r="H105" s="56"/>
      <c r="I105" s="56"/>
      <c r="J105" s="52"/>
      <c r="K105" s="52"/>
      <c r="L105" s="52"/>
      <c r="M105" s="52"/>
      <c r="N105" s="52"/>
      <c r="O105" s="176"/>
      <c r="P105" s="52"/>
    </row>
    <row r="106" spans="1:16" ht="25.5">
      <c r="A106" s="20">
        <v>11</v>
      </c>
      <c r="B106" s="76" t="s">
        <v>145</v>
      </c>
      <c r="C106" s="209" t="s">
        <v>155</v>
      </c>
      <c r="D106" s="1">
        <v>27065559</v>
      </c>
      <c r="E106" s="377" t="s">
        <v>632</v>
      </c>
      <c r="F106" s="26">
        <v>77</v>
      </c>
      <c r="G106" s="26">
        <f aca="true" t="shared" si="47" ref="G106:G114">F106</f>
        <v>77</v>
      </c>
      <c r="H106" s="26">
        <v>40</v>
      </c>
      <c r="I106" s="26">
        <v>22.5</v>
      </c>
      <c r="J106" s="27">
        <f aca="true" t="shared" si="48" ref="J106:K114">F106*H106</f>
        <v>3080</v>
      </c>
      <c r="K106" s="27">
        <f t="shared" si="48"/>
        <v>1732.5</v>
      </c>
      <c r="L106" s="27">
        <f aca="true" t="shared" si="49" ref="L106:L114">G106*20</f>
        <v>1540</v>
      </c>
      <c r="M106" s="27">
        <f>J106*15%</f>
        <v>462</v>
      </c>
      <c r="N106" s="27"/>
      <c r="O106" s="131">
        <v>1324.31</v>
      </c>
      <c r="P106" s="27">
        <f aca="true" t="shared" si="50" ref="P106:P114">J106+K106+L106+M106+N106-O106</f>
        <v>5490.1900000000005</v>
      </c>
    </row>
    <row r="107" spans="1:16" ht="12.75">
      <c r="A107" s="90"/>
      <c r="B107" s="91"/>
      <c r="C107" s="29" t="s">
        <v>98</v>
      </c>
      <c r="D107" s="2">
        <v>19915870</v>
      </c>
      <c r="E107" s="225" t="s">
        <v>449</v>
      </c>
      <c r="F107" s="26">
        <v>0</v>
      </c>
      <c r="G107" s="26">
        <f t="shared" si="47"/>
        <v>0</v>
      </c>
      <c r="H107" s="26">
        <v>40</v>
      </c>
      <c r="I107" s="26">
        <v>22.5</v>
      </c>
      <c r="J107" s="27">
        <f t="shared" si="48"/>
        <v>0</v>
      </c>
      <c r="K107" s="27">
        <f t="shared" si="48"/>
        <v>0</v>
      </c>
      <c r="L107" s="27">
        <f t="shared" si="49"/>
        <v>0</v>
      </c>
      <c r="M107" s="27">
        <v>0</v>
      </c>
      <c r="N107" s="27"/>
      <c r="O107" s="131"/>
      <c r="P107" s="27">
        <f t="shared" si="50"/>
        <v>0</v>
      </c>
    </row>
    <row r="108" spans="1:16" ht="12.75">
      <c r="A108" s="83"/>
      <c r="B108" s="84"/>
      <c r="C108" s="29" t="s">
        <v>99</v>
      </c>
      <c r="D108" s="2">
        <v>25917336</v>
      </c>
      <c r="E108" s="377" t="s">
        <v>574</v>
      </c>
      <c r="F108" s="26">
        <v>58</v>
      </c>
      <c r="G108" s="26">
        <f t="shared" si="47"/>
        <v>58</v>
      </c>
      <c r="H108" s="26">
        <v>40</v>
      </c>
      <c r="I108" s="26">
        <v>22.5</v>
      </c>
      <c r="J108" s="27">
        <f t="shared" si="48"/>
        <v>2320</v>
      </c>
      <c r="K108" s="27">
        <f t="shared" si="48"/>
        <v>1305</v>
      </c>
      <c r="L108" s="27">
        <f t="shared" si="49"/>
        <v>1160</v>
      </c>
      <c r="M108" s="27">
        <v>0</v>
      </c>
      <c r="N108" s="27"/>
      <c r="O108" s="131">
        <v>929.91</v>
      </c>
      <c r="P108" s="27">
        <f t="shared" si="50"/>
        <v>3855.09</v>
      </c>
    </row>
    <row r="109" spans="1:16" ht="12.75">
      <c r="A109" s="83"/>
      <c r="B109" s="84"/>
      <c r="C109" s="29" t="s">
        <v>100</v>
      </c>
      <c r="D109" s="2">
        <v>19890236</v>
      </c>
      <c r="E109" s="377" t="s">
        <v>612</v>
      </c>
      <c r="F109" s="26">
        <v>82</v>
      </c>
      <c r="G109" s="26">
        <f t="shared" si="47"/>
        <v>82</v>
      </c>
      <c r="H109" s="26">
        <v>40</v>
      </c>
      <c r="I109" s="26">
        <v>22.5</v>
      </c>
      <c r="J109" s="27">
        <f t="shared" si="48"/>
        <v>3280</v>
      </c>
      <c r="K109" s="27">
        <f t="shared" si="48"/>
        <v>1845</v>
      </c>
      <c r="L109" s="27">
        <f t="shared" si="49"/>
        <v>1640</v>
      </c>
      <c r="M109" s="27">
        <v>0</v>
      </c>
      <c r="N109" s="27"/>
      <c r="O109" s="131">
        <v>1314.69</v>
      </c>
      <c r="P109" s="27">
        <f t="shared" si="50"/>
        <v>5450.3099999999995</v>
      </c>
    </row>
    <row r="110" spans="1:16" ht="12.75">
      <c r="A110" s="83"/>
      <c r="B110" s="84"/>
      <c r="C110" s="29" t="s">
        <v>101</v>
      </c>
      <c r="D110" s="2">
        <v>27065559</v>
      </c>
      <c r="E110" s="377" t="s">
        <v>631</v>
      </c>
      <c r="F110" s="26">
        <v>92</v>
      </c>
      <c r="G110" s="26">
        <f t="shared" si="47"/>
        <v>92</v>
      </c>
      <c r="H110" s="26">
        <v>40</v>
      </c>
      <c r="I110" s="26">
        <v>22.5</v>
      </c>
      <c r="J110" s="27">
        <f t="shared" si="48"/>
        <v>3680</v>
      </c>
      <c r="K110" s="27">
        <f t="shared" si="48"/>
        <v>2070</v>
      </c>
      <c r="L110" s="27">
        <f t="shared" si="49"/>
        <v>1840</v>
      </c>
      <c r="M110" s="27">
        <v>0</v>
      </c>
      <c r="N110" s="27"/>
      <c r="O110" s="131">
        <v>1475.02</v>
      </c>
      <c r="P110" s="27">
        <f t="shared" si="50"/>
        <v>6114.98</v>
      </c>
    </row>
    <row r="111" spans="1:16" ht="12.75">
      <c r="A111" s="83"/>
      <c r="B111" s="84"/>
      <c r="C111" s="29" t="s">
        <v>61</v>
      </c>
      <c r="D111" s="2">
        <v>26928317</v>
      </c>
      <c r="E111" s="377" t="s">
        <v>599</v>
      </c>
      <c r="F111" s="26">
        <v>85</v>
      </c>
      <c r="G111" s="26">
        <f t="shared" si="47"/>
        <v>85</v>
      </c>
      <c r="H111" s="26">
        <v>40</v>
      </c>
      <c r="I111" s="26">
        <v>22.5</v>
      </c>
      <c r="J111" s="27">
        <f t="shared" si="48"/>
        <v>3400</v>
      </c>
      <c r="K111" s="27">
        <f t="shared" si="48"/>
        <v>1912.5</v>
      </c>
      <c r="L111" s="27">
        <f t="shared" si="49"/>
        <v>1700</v>
      </c>
      <c r="M111" s="27">
        <v>0</v>
      </c>
      <c r="N111" s="27"/>
      <c r="O111" s="131">
        <v>1362.79</v>
      </c>
      <c r="P111" s="27">
        <f t="shared" si="50"/>
        <v>5649.71</v>
      </c>
    </row>
    <row r="112" spans="1:16" ht="12.75">
      <c r="A112" s="83"/>
      <c r="B112" s="84"/>
      <c r="C112" s="29" t="s">
        <v>62</v>
      </c>
      <c r="D112" s="2">
        <v>26928317</v>
      </c>
      <c r="E112" s="377" t="s">
        <v>601</v>
      </c>
      <c r="F112" s="26">
        <v>72</v>
      </c>
      <c r="G112" s="26">
        <f t="shared" si="47"/>
        <v>72</v>
      </c>
      <c r="H112" s="26">
        <v>40</v>
      </c>
      <c r="I112" s="26">
        <v>22.5</v>
      </c>
      <c r="J112" s="27">
        <f t="shared" si="48"/>
        <v>2880</v>
      </c>
      <c r="K112" s="27">
        <f t="shared" si="48"/>
        <v>1620</v>
      </c>
      <c r="L112" s="27">
        <f t="shared" si="49"/>
        <v>1440</v>
      </c>
      <c r="M112" s="27">
        <v>0</v>
      </c>
      <c r="N112" s="27"/>
      <c r="O112" s="131">
        <v>1154.37</v>
      </c>
      <c r="P112" s="27">
        <f t="shared" si="50"/>
        <v>4785.63</v>
      </c>
    </row>
    <row r="113" spans="1:16" ht="12.75">
      <c r="A113" s="83"/>
      <c r="B113" s="84"/>
      <c r="C113" s="29" t="s">
        <v>152</v>
      </c>
      <c r="D113" s="2">
        <v>19992945</v>
      </c>
      <c r="E113" s="377" t="s">
        <v>615</v>
      </c>
      <c r="F113" s="26">
        <v>124</v>
      </c>
      <c r="G113" s="26">
        <f t="shared" si="47"/>
        <v>124</v>
      </c>
      <c r="H113" s="26">
        <v>40</v>
      </c>
      <c r="I113" s="26">
        <v>22.5</v>
      </c>
      <c r="J113" s="27">
        <f t="shared" si="48"/>
        <v>4960</v>
      </c>
      <c r="K113" s="27">
        <f t="shared" si="48"/>
        <v>2790</v>
      </c>
      <c r="L113" s="27">
        <f t="shared" si="49"/>
        <v>2480</v>
      </c>
      <c r="M113" s="27">
        <v>0</v>
      </c>
      <c r="N113" s="27"/>
      <c r="O113" s="131">
        <v>1988.07</v>
      </c>
      <c r="P113" s="27">
        <f t="shared" si="50"/>
        <v>8241.93</v>
      </c>
    </row>
    <row r="114" spans="1:16" ht="12.75">
      <c r="A114" s="83"/>
      <c r="B114" s="84"/>
      <c r="C114" s="29" t="s">
        <v>64</v>
      </c>
      <c r="D114" s="2">
        <v>19986315</v>
      </c>
      <c r="E114" s="225" t="s">
        <v>449</v>
      </c>
      <c r="F114" s="26">
        <v>0</v>
      </c>
      <c r="G114" s="26">
        <f t="shared" si="47"/>
        <v>0</v>
      </c>
      <c r="H114" s="26">
        <v>40</v>
      </c>
      <c r="I114" s="26">
        <v>22.5</v>
      </c>
      <c r="J114" s="27">
        <f t="shared" si="48"/>
        <v>0</v>
      </c>
      <c r="K114" s="27">
        <f t="shared" si="48"/>
        <v>0</v>
      </c>
      <c r="L114" s="27">
        <f t="shared" si="49"/>
        <v>0</v>
      </c>
      <c r="M114" s="27">
        <v>0</v>
      </c>
      <c r="N114" s="27"/>
      <c r="O114" s="131"/>
      <c r="P114" s="27">
        <f t="shared" si="50"/>
        <v>0</v>
      </c>
    </row>
    <row r="115" spans="1:16" ht="12.75">
      <c r="A115" s="83"/>
      <c r="B115" s="84"/>
      <c r="C115" s="117" t="s">
        <v>37</v>
      </c>
      <c r="D115" s="1"/>
      <c r="E115" s="375"/>
      <c r="F115" s="56">
        <f>SUM(F106:F114)</f>
        <v>590</v>
      </c>
      <c r="G115" s="56">
        <f>SUM(G106:G114)</f>
        <v>590</v>
      </c>
      <c r="H115" s="56"/>
      <c r="I115" s="56"/>
      <c r="J115" s="52">
        <f aca="true" t="shared" si="51" ref="J115:P115">SUM(J106:J114)</f>
        <v>23600</v>
      </c>
      <c r="K115" s="52">
        <f t="shared" si="51"/>
        <v>13275</v>
      </c>
      <c r="L115" s="52">
        <f t="shared" si="51"/>
        <v>11800</v>
      </c>
      <c r="M115" s="52">
        <f t="shared" si="51"/>
        <v>462</v>
      </c>
      <c r="N115" s="52">
        <f t="shared" si="51"/>
        <v>0</v>
      </c>
      <c r="O115" s="176">
        <f t="shared" si="51"/>
        <v>9549.16</v>
      </c>
      <c r="P115" s="52">
        <f t="shared" si="51"/>
        <v>39587.84</v>
      </c>
    </row>
    <row r="116" spans="1:16" ht="12.75">
      <c r="A116" s="61"/>
      <c r="B116" s="62"/>
      <c r="C116" s="55"/>
      <c r="D116" s="1"/>
      <c r="E116" s="375"/>
      <c r="F116" s="106"/>
      <c r="G116" s="56"/>
      <c r="H116" s="56"/>
      <c r="I116" s="56"/>
      <c r="J116" s="52"/>
      <c r="K116" s="52"/>
      <c r="L116" s="52"/>
      <c r="M116" s="52"/>
      <c r="N116" s="52"/>
      <c r="O116" s="176"/>
      <c r="P116" s="52"/>
    </row>
    <row r="117" spans="1:16" ht="25.5">
      <c r="A117" s="21">
        <v>12</v>
      </c>
      <c r="B117" s="60" t="s">
        <v>102</v>
      </c>
      <c r="C117" s="123" t="s">
        <v>154</v>
      </c>
      <c r="D117" s="1">
        <v>33046098</v>
      </c>
      <c r="E117" s="377" t="s">
        <v>595</v>
      </c>
      <c r="F117" s="26">
        <v>116</v>
      </c>
      <c r="G117" s="26">
        <f aca="true" t="shared" si="52" ref="G117:G124">F117</f>
        <v>116</v>
      </c>
      <c r="H117" s="26">
        <v>40</v>
      </c>
      <c r="I117" s="26">
        <v>22.5</v>
      </c>
      <c r="J117" s="27">
        <f aca="true" t="shared" si="53" ref="J117:K124">F117*H117</f>
        <v>4640</v>
      </c>
      <c r="K117" s="27">
        <f t="shared" si="53"/>
        <v>2610</v>
      </c>
      <c r="L117" s="27">
        <f aca="true" t="shared" si="54" ref="L117:L124">G117*20</f>
        <v>2320</v>
      </c>
      <c r="M117" s="27">
        <f>J117*15%</f>
        <v>696</v>
      </c>
      <c r="N117" s="27"/>
      <c r="O117" s="131">
        <v>1995.07</v>
      </c>
      <c r="P117" s="27">
        <f aca="true" t="shared" si="55" ref="P117:P124">J117+K117+L117+M117+N117-O117</f>
        <v>8270.93</v>
      </c>
    </row>
    <row r="118" spans="1:16" ht="12.75">
      <c r="A118" s="83"/>
      <c r="B118" s="84"/>
      <c r="C118" s="29" t="s">
        <v>104</v>
      </c>
      <c r="D118" s="2">
        <v>20750988</v>
      </c>
      <c r="E118" s="377" t="s">
        <v>580</v>
      </c>
      <c r="F118" s="26">
        <v>109</v>
      </c>
      <c r="G118" s="26">
        <f>F118</f>
        <v>109</v>
      </c>
      <c r="H118" s="26">
        <v>40</v>
      </c>
      <c r="I118" s="26">
        <v>22.5</v>
      </c>
      <c r="J118" s="27">
        <f t="shared" si="53"/>
        <v>4360</v>
      </c>
      <c r="K118" s="27">
        <f t="shared" si="53"/>
        <v>2452.5</v>
      </c>
      <c r="L118" s="27">
        <f>G118*20</f>
        <v>2180</v>
      </c>
      <c r="M118" s="27">
        <v>0</v>
      </c>
      <c r="N118" s="27"/>
      <c r="O118" s="131">
        <v>1747.58</v>
      </c>
      <c r="P118" s="27">
        <f>J118+K118+L118+M118+N118-O118</f>
        <v>7244.92</v>
      </c>
    </row>
    <row r="119" spans="1:16" ht="12.75">
      <c r="A119" s="83"/>
      <c r="B119" s="84"/>
      <c r="C119" s="29" t="s">
        <v>106</v>
      </c>
      <c r="D119" s="2">
        <v>33046098</v>
      </c>
      <c r="E119" s="377" t="s">
        <v>596</v>
      </c>
      <c r="F119" s="26">
        <v>116</v>
      </c>
      <c r="G119" s="26">
        <f>F119</f>
        <v>116</v>
      </c>
      <c r="H119" s="26">
        <v>40</v>
      </c>
      <c r="I119" s="26">
        <v>22.5</v>
      </c>
      <c r="J119" s="27">
        <f t="shared" si="53"/>
        <v>4640</v>
      </c>
      <c r="K119" s="27">
        <f t="shared" si="53"/>
        <v>2610</v>
      </c>
      <c r="L119" s="27">
        <f>G119*20</f>
        <v>2320</v>
      </c>
      <c r="M119" s="27">
        <v>0</v>
      </c>
      <c r="N119" s="27"/>
      <c r="O119" s="131">
        <v>1859.81</v>
      </c>
      <c r="P119" s="27">
        <f>J119+K119+L119+M119+N119-O119</f>
        <v>7710.1900000000005</v>
      </c>
    </row>
    <row r="120" spans="1:16" ht="12.75">
      <c r="A120" s="83"/>
      <c r="B120" s="84"/>
      <c r="C120" s="29" t="s">
        <v>107</v>
      </c>
      <c r="D120" s="2">
        <v>20245480</v>
      </c>
      <c r="E120" s="377" t="s">
        <v>588</v>
      </c>
      <c r="F120" s="26">
        <v>63</v>
      </c>
      <c r="G120" s="26">
        <f>F120</f>
        <v>63</v>
      </c>
      <c r="H120" s="26">
        <v>40</v>
      </c>
      <c r="I120" s="26">
        <v>22.5</v>
      </c>
      <c r="J120" s="27">
        <f t="shared" si="53"/>
        <v>2520</v>
      </c>
      <c r="K120" s="27">
        <f t="shared" si="53"/>
        <v>1417.5</v>
      </c>
      <c r="L120" s="27">
        <f>G120*20</f>
        <v>1260</v>
      </c>
      <c r="M120" s="27">
        <v>0</v>
      </c>
      <c r="N120" s="27"/>
      <c r="O120" s="131">
        <v>1010.07</v>
      </c>
      <c r="P120" s="27">
        <f>J120+K120+L120+M120+N120-O120</f>
        <v>4187.43</v>
      </c>
    </row>
    <row r="121" spans="1:16" ht="12.75">
      <c r="A121" s="63"/>
      <c r="B121" s="28"/>
      <c r="C121" s="29" t="s">
        <v>40</v>
      </c>
      <c r="D121" s="2">
        <v>27018310</v>
      </c>
      <c r="E121" s="390" t="s">
        <v>665</v>
      </c>
      <c r="F121" s="26">
        <v>85</v>
      </c>
      <c r="G121" s="26">
        <f>F121</f>
        <v>85</v>
      </c>
      <c r="H121" s="26">
        <v>40</v>
      </c>
      <c r="I121" s="26">
        <v>22.5</v>
      </c>
      <c r="J121" s="27">
        <f t="shared" si="53"/>
        <v>3400</v>
      </c>
      <c r="K121" s="27">
        <f t="shared" si="53"/>
        <v>1912.5</v>
      </c>
      <c r="L121" s="27">
        <f>G121*20</f>
        <v>1700</v>
      </c>
      <c r="M121" s="27">
        <v>0</v>
      </c>
      <c r="N121" s="27"/>
      <c r="O121" s="131">
        <v>1362.79</v>
      </c>
      <c r="P121" s="27">
        <f>J121+K121+L121+M121+N121-O121</f>
        <v>5649.71</v>
      </c>
    </row>
    <row r="122" spans="1:16" ht="12.75">
      <c r="A122" s="83"/>
      <c r="B122" s="84"/>
      <c r="C122" s="29" t="s">
        <v>103</v>
      </c>
      <c r="D122" s="2">
        <v>19760295</v>
      </c>
      <c r="E122" s="377" t="s">
        <v>598</v>
      </c>
      <c r="F122" s="26">
        <v>12</v>
      </c>
      <c r="G122" s="26">
        <f t="shared" si="52"/>
        <v>12</v>
      </c>
      <c r="H122" s="26">
        <v>40</v>
      </c>
      <c r="I122" s="26">
        <v>22.5</v>
      </c>
      <c r="J122" s="27">
        <f t="shared" si="53"/>
        <v>480</v>
      </c>
      <c r="K122" s="27">
        <f t="shared" si="53"/>
        <v>270</v>
      </c>
      <c r="L122" s="27">
        <f t="shared" si="54"/>
        <v>240</v>
      </c>
      <c r="M122" s="27">
        <v>0</v>
      </c>
      <c r="N122" s="27"/>
      <c r="O122" s="131">
        <v>192.4</v>
      </c>
      <c r="P122" s="27">
        <f t="shared" si="55"/>
        <v>797.6</v>
      </c>
    </row>
    <row r="123" spans="1:16" ht="12.75">
      <c r="A123" s="83"/>
      <c r="B123" s="84"/>
      <c r="C123" s="29" t="s">
        <v>105</v>
      </c>
      <c r="D123" s="2">
        <v>32163456</v>
      </c>
      <c r="E123" s="377" t="s">
        <v>605</v>
      </c>
      <c r="F123" s="26">
        <v>41</v>
      </c>
      <c r="G123" s="26">
        <f t="shared" si="52"/>
        <v>41</v>
      </c>
      <c r="H123" s="26">
        <v>40</v>
      </c>
      <c r="I123" s="26">
        <v>22.5</v>
      </c>
      <c r="J123" s="27">
        <f t="shared" si="53"/>
        <v>1640</v>
      </c>
      <c r="K123" s="27">
        <f t="shared" si="53"/>
        <v>922.5</v>
      </c>
      <c r="L123" s="27">
        <f t="shared" si="54"/>
        <v>820</v>
      </c>
      <c r="M123" s="27">
        <v>0</v>
      </c>
      <c r="N123" s="27"/>
      <c r="O123" s="131">
        <v>657.35</v>
      </c>
      <c r="P123" s="27">
        <f t="shared" si="55"/>
        <v>2725.15</v>
      </c>
    </row>
    <row r="124" spans="1:16" ht="12.75">
      <c r="A124" s="83"/>
      <c r="B124" s="84"/>
      <c r="C124" s="74" t="s">
        <v>593</v>
      </c>
      <c r="D124" s="2">
        <v>33046098</v>
      </c>
      <c r="E124" s="377" t="s">
        <v>594</v>
      </c>
      <c r="F124" s="26">
        <v>48</v>
      </c>
      <c r="G124" s="26">
        <f t="shared" si="52"/>
        <v>48</v>
      </c>
      <c r="H124" s="26">
        <v>40</v>
      </c>
      <c r="I124" s="26">
        <v>22.5</v>
      </c>
      <c r="J124" s="27">
        <f t="shared" si="53"/>
        <v>1920</v>
      </c>
      <c r="K124" s="27">
        <f t="shared" si="53"/>
        <v>1080</v>
      </c>
      <c r="L124" s="27">
        <f t="shared" si="54"/>
        <v>960</v>
      </c>
      <c r="M124" s="27">
        <v>0</v>
      </c>
      <c r="N124" s="27"/>
      <c r="O124" s="131">
        <v>769.58</v>
      </c>
      <c r="P124" s="27">
        <f t="shared" si="55"/>
        <v>3190.42</v>
      </c>
    </row>
    <row r="125" spans="1:17" ht="12.75">
      <c r="A125" s="92"/>
      <c r="B125" s="93"/>
      <c r="C125" s="117" t="s">
        <v>37</v>
      </c>
      <c r="D125" s="1"/>
      <c r="E125" s="375"/>
      <c r="F125" s="56">
        <f>SUM(F117:F124)</f>
        <v>590</v>
      </c>
      <c r="G125" s="56">
        <f>SUM(G117:G124)</f>
        <v>590</v>
      </c>
      <c r="H125" s="56"/>
      <c r="I125" s="56"/>
      <c r="J125" s="52">
        <f>SUM(J117:J124)</f>
        <v>23600</v>
      </c>
      <c r="K125" s="52">
        <f>SUM(K117:K124)</f>
        <v>13275</v>
      </c>
      <c r="L125" s="52">
        <f>SUM(L117:L124)</f>
        <v>11800</v>
      </c>
      <c r="M125" s="52">
        <f>SUM(M117:M124)</f>
        <v>696</v>
      </c>
      <c r="N125" s="52">
        <f>SUM(N117:N123)</f>
        <v>0</v>
      </c>
      <c r="O125" s="176">
        <f>SUM(O117:O124)</f>
        <v>9594.649999999998</v>
      </c>
      <c r="P125" s="52">
        <f>SUM(P117:P124)</f>
        <v>39776.35</v>
      </c>
      <c r="Q125" s="220"/>
    </row>
    <row r="126" spans="1:16" ht="12.75">
      <c r="A126" s="19"/>
      <c r="B126" s="19"/>
      <c r="C126" s="19"/>
      <c r="D126" s="18"/>
      <c r="E126" s="383"/>
      <c r="F126" s="67"/>
      <c r="G126" s="67"/>
      <c r="H126" s="67"/>
      <c r="I126" s="67"/>
      <c r="J126" s="68"/>
      <c r="K126" s="68"/>
      <c r="L126" s="68"/>
      <c r="M126" s="68"/>
      <c r="N126" s="68"/>
      <c r="O126" s="181"/>
      <c r="P126" s="68"/>
    </row>
    <row r="127" spans="1:16" s="88" customFormat="1" ht="12.75">
      <c r="A127" s="19"/>
      <c r="B127" s="19"/>
      <c r="C127" s="19"/>
      <c r="D127" s="18"/>
      <c r="E127" s="383"/>
      <c r="F127" s="67"/>
      <c r="G127" s="67"/>
      <c r="H127" s="67"/>
      <c r="I127" s="67"/>
      <c r="J127" s="68"/>
      <c r="K127" s="68"/>
      <c r="L127" s="68"/>
      <c r="M127" s="68"/>
      <c r="N127" s="68"/>
      <c r="O127" s="181"/>
      <c r="P127" s="68"/>
    </row>
    <row r="128" spans="1:16" s="99" customFormat="1" ht="12.75">
      <c r="A128" s="15"/>
      <c r="B128" s="15"/>
      <c r="C128" s="15"/>
      <c r="D128" s="7"/>
      <c r="E128" s="386"/>
      <c r="F128" s="50"/>
      <c r="G128" s="50"/>
      <c r="H128" s="50"/>
      <c r="I128" s="50"/>
      <c r="J128" s="51"/>
      <c r="K128" s="51"/>
      <c r="L128" s="51"/>
      <c r="M128" s="51"/>
      <c r="N128" s="51"/>
      <c r="O128" s="211"/>
      <c r="P128" s="51"/>
    </row>
    <row r="129" spans="1:16" ht="12.75">
      <c r="A129" s="22">
        <v>13</v>
      </c>
      <c r="B129" s="61" t="s">
        <v>108</v>
      </c>
      <c r="C129" s="39" t="s">
        <v>109</v>
      </c>
      <c r="D129" s="5">
        <v>25459140</v>
      </c>
      <c r="E129" s="387" t="s">
        <v>568</v>
      </c>
      <c r="F129" s="40">
        <v>126</v>
      </c>
      <c r="G129" s="40">
        <f aca="true" t="shared" si="56" ref="G129:G135">F129</f>
        <v>126</v>
      </c>
      <c r="H129" s="40">
        <v>40</v>
      </c>
      <c r="I129" s="40">
        <v>22.5</v>
      </c>
      <c r="J129" s="41">
        <f aca="true" t="shared" si="57" ref="J129:K134">F129*H129</f>
        <v>5040</v>
      </c>
      <c r="K129" s="41">
        <f t="shared" si="57"/>
        <v>2835</v>
      </c>
      <c r="L129" s="41">
        <f aca="true" t="shared" si="58" ref="L129:L135">G129*20</f>
        <v>2520</v>
      </c>
      <c r="M129" s="41">
        <f>J129*15%</f>
        <v>756</v>
      </c>
      <c r="N129" s="41"/>
      <c r="O129" s="165">
        <v>2167.06</v>
      </c>
      <c r="P129" s="41">
        <f aca="true" t="shared" si="59" ref="P129:P135">J129+K129+L129+M129+N129-O129</f>
        <v>8983.94</v>
      </c>
    </row>
    <row r="130" spans="1:16" ht="12.75">
      <c r="A130" s="90"/>
      <c r="B130" s="91"/>
      <c r="C130" s="11" t="s">
        <v>110</v>
      </c>
      <c r="D130" s="2">
        <v>20570936</v>
      </c>
      <c r="E130" s="388" t="s">
        <v>577</v>
      </c>
      <c r="F130" s="26">
        <v>116</v>
      </c>
      <c r="G130" s="26">
        <f t="shared" si="56"/>
        <v>116</v>
      </c>
      <c r="H130" s="26">
        <v>40</v>
      </c>
      <c r="I130" s="26">
        <v>22.5</v>
      </c>
      <c r="J130" s="27">
        <f t="shared" si="57"/>
        <v>4640</v>
      </c>
      <c r="K130" s="27">
        <f t="shared" si="57"/>
        <v>2610</v>
      </c>
      <c r="L130" s="27">
        <f t="shared" si="58"/>
        <v>2320</v>
      </c>
      <c r="M130" s="27">
        <v>0</v>
      </c>
      <c r="N130" s="27"/>
      <c r="O130" s="131">
        <v>1859.81</v>
      </c>
      <c r="P130" s="27">
        <f t="shared" si="59"/>
        <v>7710.1900000000005</v>
      </c>
    </row>
    <row r="131" spans="1:16" ht="12.75">
      <c r="A131" s="83"/>
      <c r="B131" s="84"/>
      <c r="C131" s="11" t="s">
        <v>136</v>
      </c>
      <c r="D131" s="2">
        <v>25459140</v>
      </c>
      <c r="E131" s="388" t="s">
        <v>569</v>
      </c>
      <c r="F131" s="26">
        <v>51</v>
      </c>
      <c r="G131" s="26">
        <f t="shared" si="56"/>
        <v>51</v>
      </c>
      <c r="H131" s="26">
        <v>40</v>
      </c>
      <c r="I131" s="26">
        <v>22.5</v>
      </c>
      <c r="J131" s="27">
        <f t="shared" si="57"/>
        <v>2040</v>
      </c>
      <c r="K131" s="27">
        <f t="shared" si="57"/>
        <v>1147.5</v>
      </c>
      <c r="L131" s="27">
        <f t="shared" si="58"/>
        <v>1020</v>
      </c>
      <c r="M131" s="27">
        <v>0</v>
      </c>
      <c r="N131" s="27"/>
      <c r="O131" s="131">
        <v>817.68</v>
      </c>
      <c r="P131" s="27">
        <f t="shared" si="59"/>
        <v>3389.82</v>
      </c>
    </row>
    <row r="132" spans="1:16" ht="12.75">
      <c r="A132" s="83"/>
      <c r="B132" s="84"/>
      <c r="C132" s="11" t="s">
        <v>132</v>
      </c>
      <c r="D132" s="2">
        <v>30719017</v>
      </c>
      <c r="E132" s="377" t="s">
        <v>560</v>
      </c>
      <c r="F132" s="26">
        <v>32</v>
      </c>
      <c r="G132" s="26">
        <f>F132</f>
        <v>32</v>
      </c>
      <c r="H132" s="26">
        <v>40</v>
      </c>
      <c r="I132" s="26">
        <v>22.5</v>
      </c>
      <c r="J132" s="27">
        <f>F132*H132</f>
        <v>1280</v>
      </c>
      <c r="K132" s="27">
        <f>G132*I132</f>
        <v>720</v>
      </c>
      <c r="L132" s="27">
        <f>G132*20</f>
        <v>640</v>
      </c>
      <c r="M132" s="27">
        <v>0</v>
      </c>
      <c r="N132" s="27"/>
      <c r="O132" s="131">
        <v>513.05</v>
      </c>
      <c r="P132" s="27">
        <f>J132+K132+L132+M132+N132-O132</f>
        <v>2126.95</v>
      </c>
    </row>
    <row r="133" spans="1:16" ht="12.75">
      <c r="A133" s="83"/>
      <c r="B133" s="84"/>
      <c r="C133" s="11" t="s">
        <v>117</v>
      </c>
      <c r="D133" s="2">
        <v>19801441</v>
      </c>
      <c r="E133" s="377" t="s">
        <v>590</v>
      </c>
      <c r="F133" s="26">
        <v>116</v>
      </c>
      <c r="G133" s="26">
        <f>F133</f>
        <v>116</v>
      </c>
      <c r="H133" s="26">
        <v>40</v>
      </c>
      <c r="I133" s="26">
        <v>22.5</v>
      </c>
      <c r="J133" s="27">
        <f>F133*H133</f>
        <v>4640</v>
      </c>
      <c r="K133" s="27">
        <f>G133*I133</f>
        <v>2610</v>
      </c>
      <c r="L133" s="27">
        <f>G133*20</f>
        <v>2320</v>
      </c>
      <c r="M133" s="27">
        <v>0</v>
      </c>
      <c r="N133" s="27"/>
      <c r="O133" s="131">
        <v>1859.81</v>
      </c>
      <c r="P133" s="27">
        <f>J133+K133+L133+M133+N133-O133</f>
        <v>7710.1900000000005</v>
      </c>
    </row>
    <row r="134" spans="1:16" ht="12.75">
      <c r="A134" s="83"/>
      <c r="B134" s="84"/>
      <c r="C134" s="11" t="s">
        <v>111</v>
      </c>
      <c r="D134" s="2">
        <v>20124305</v>
      </c>
      <c r="E134" s="377" t="s">
        <v>606</v>
      </c>
      <c r="F134" s="26">
        <v>125</v>
      </c>
      <c r="G134" s="26">
        <f t="shared" si="56"/>
        <v>125</v>
      </c>
      <c r="H134" s="26">
        <v>40</v>
      </c>
      <c r="I134" s="26">
        <v>22.5</v>
      </c>
      <c r="J134" s="27">
        <f t="shared" si="57"/>
        <v>5000</v>
      </c>
      <c r="K134" s="27">
        <f t="shared" si="57"/>
        <v>2812.5</v>
      </c>
      <c r="L134" s="27">
        <f t="shared" si="58"/>
        <v>2500</v>
      </c>
      <c r="M134" s="27">
        <v>0</v>
      </c>
      <c r="N134" s="27"/>
      <c r="O134" s="131">
        <v>2004.1</v>
      </c>
      <c r="P134" s="27">
        <f t="shared" si="59"/>
        <v>8308.4</v>
      </c>
    </row>
    <row r="135" spans="1:16" ht="12.75">
      <c r="A135" s="83"/>
      <c r="B135" s="84"/>
      <c r="C135" s="11" t="s">
        <v>112</v>
      </c>
      <c r="D135" s="2">
        <v>25459140</v>
      </c>
      <c r="E135" s="377" t="s">
        <v>567</v>
      </c>
      <c r="F135" s="26">
        <v>24</v>
      </c>
      <c r="G135" s="26">
        <f t="shared" si="56"/>
        <v>24</v>
      </c>
      <c r="H135" s="26">
        <v>40</v>
      </c>
      <c r="I135" s="26">
        <v>22.5</v>
      </c>
      <c r="J135" s="27">
        <f>F135*H135</f>
        <v>960</v>
      </c>
      <c r="K135" s="27">
        <f>G135*I135</f>
        <v>540</v>
      </c>
      <c r="L135" s="27">
        <f t="shared" si="58"/>
        <v>480</v>
      </c>
      <c r="M135" s="27">
        <v>0</v>
      </c>
      <c r="N135" s="27"/>
      <c r="O135" s="131">
        <v>384.79</v>
      </c>
      <c r="P135" s="27">
        <f t="shared" si="59"/>
        <v>1595.21</v>
      </c>
    </row>
    <row r="136" spans="1:16" ht="12.75">
      <c r="A136" s="83"/>
      <c r="B136" s="84"/>
      <c r="C136" s="56" t="s">
        <v>37</v>
      </c>
      <c r="D136" s="1"/>
      <c r="E136" s="375"/>
      <c r="F136" s="56">
        <f>SUM(F129:F135)</f>
        <v>590</v>
      </c>
      <c r="G136" s="56">
        <f>SUM(G129:G135)</f>
        <v>590</v>
      </c>
      <c r="H136" s="56"/>
      <c r="I136" s="56"/>
      <c r="J136" s="52">
        <f aca="true" t="shared" si="60" ref="J136:P136">SUM(J129:J135)</f>
        <v>23600</v>
      </c>
      <c r="K136" s="52">
        <f t="shared" si="60"/>
        <v>13275</v>
      </c>
      <c r="L136" s="52">
        <f t="shared" si="60"/>
        <v>11800</v>
      </c>
      <c r="M136" s="52">
        <f t="shared" si="60"/>
        <v>756</v>
      </c>
      <c r="N136" s="52">
        <f t="shared" si="60"/>
        <v>0</v>
      </c>
      <c r="O136" s="176">
        <f t="shared" si="60"/>
        <v>9606.300000000001</v>
      </c>
      <c r="P136" s="52">
        <f t="shared" si="60"/>
        <v>39824.700000000004</v>
      </c>
    </row>
    <row r="137" spans="1:16" ht="12.75">
      <c r="A137" s="38"/>
      <c r="B137" s="38"/>
      <c r="C137" s="11"/>
      <c r="D137" s="2"/>
      <c r="E137" s="377"/>
      <c r="F137" s="26"/>
      <c r="G137" s="26"/>
      <c r="H137" s="26"/>
      <c r="I137" s="26"/>
      <c r="J137" s="27"/>
      <c r="K137" s="27"/>
      <c r="L137" s="27"/>
      <c r="M137" s="27"/>
      <c r="N137" s="27"/>
      <c r="O137" s="131"/>
      <c r="P137" s="27"/>
    </row>
    <row r="138" spans="1:16" ht="25.5">
      <c r="A138" s="23">
        <v>14</v>
      </c>
      <c r="B138" s="23" t="s">
        <v>114</v>
      </c>
      <c r="C138" s="16" t="s">
        <v>115</v>
      </c>
      <c r="D138" s="1">
        <v>33210742</v>
      </c>
      <c r="E138" s="377" t="s">
        <v>644</v>
      </c>
      <c r="F138" s="26">
        <v>169</v>
      </c>
      <c r="G138" s="26">
        <f aca="true" t="shared" si="61" ref="G138:G144">F138</f>
        <v>169</v>
      </c>
      <c r="H138" s="26">
        <v>40</v>
      </c>
      <c r="I138" s="26">
        <v>22.5</v>
      </c>
      <c r="J138" s="27">
        <f aca="true" t="shared" si="62" ref="J138:K144">F138*H138</f>
        <v>6760</v>
      </c>
      <c r="K138" s="27">
        <f t="shared" si="62"/>
        <v>3802.5</v>
      </c>
      <c r="L138" s="27">
        <f aca="true" t="shared" si="63" ref="L138:L144">G138*20</f>
        <v>3380</v>
      </c>
      <c r="M138" s="27">
        <f>J138*15%</f>
        <v>1014</v>
      </c>
      <c r="N138" s="27"/>
      <c r="O138" s="131">
        <v>2906.6</v>
      </c>
      <c r="P138" s="27">
        <f aca="true" t="shared" si="64" ref="P138:P144">J138+K138+L138+M138+N138-O138</f>
        <v>12049.9</v>
      </c>
    </row>
    <row r="139" spans="1:16" ht="12.75">
      <c r="A139" s="83"/>
      <c r="B139" s="84"/>
      <c r="C139" s="11" t="s">
        <v>119</v>
      </c>
      <c r="D139" s="2">
        <v>39151335</v>
      </c>
      <c r="E139" s="377" t="s">
        <v>565</v>
      </c>
      <c r="F139" s="26">
        <v>92</v>
      </c>
      <c r="G139" s="26">
        <f>F139</f>
        <v>92</v>
      </c>
      <c r="H139" s="26">
        <v>40</v>
      </c>
      <c r="I139" s="26">
        <v>22.5</v>
      </c>
      <c r="J139" s="27">
        <f t="shared" si="62"/>
        <v>3680</v>
      </c>
      <c r="K139" s="27">
        <f t="shared" si="62"/>
        <v>2070</v>
      </c>
      <c r="L139" s="27">
        <f>G139*20</f>
        <v>1840</v>
      </c>
      <c r="M139" s="27">
        <v>0</v>
      </c>
      <c r="N139" s="27"/>
      <c r="O139" s="131">
        <v>1475.02</v>
      </c>
      <c r="P139" s="27">
        <f>J139+K139+L139+M139+N139-O139</f>
        <v>6114.98</v>
      </c>
    </row>
    <row r="140" spans="1:16" ht="12.75">
      <c r="A140" s="83"/>
      <c r="B140" s="84"/>
      <c r="C140" s="11" t="s">
        <v>120</v>
      </c>
      <c r="D140" s="2">
        <v>33210742</v>
      </c>
      <c r="E140" s="377" t="s">
        <v>646</v>
      </c>
      <c r="F140" s="26">
        <v>104</v>
      </c>
      <c r="G140" s="26">
        <f>F140</f>
        <v>104</v>
      </c>
      <c r="H140" s="26">
        <v>40</v>
      </c>
      <c r="I140" s="26">
        <v>22.5</v>
      </c>
      <c r="J140" s="27">
        <f t="shared" si="62"/>
        <v>4160</v>
      </c>
      <c r="K140" s="27">
        <f t="shared" si="62"/>
        <v>2340</v>
      </c>
      <c r="L140" s="27">
        <f>G140*20</f>
        <v>2080</v>
      </c>
      <c r="M140" s="27">
        <v>0</v>
      </c>
      <c r="N140" s="27"/>
      <c r="O140" s="131">
        <v>1667.42</v>
      </c>
      <c r="P140" s="27">
        <f>J140+K140+L140+M140+N140-O140</f>
        <v>6912.58</v>
      </c>
    </row>
    <row r="141" spans="1:16" ht="12.75">
      <c r="A141" s="83"/>
      <c r="B141" s="84"/>
      <c r="C141" s="11" t="s">
        <v>135</v>
      </c>
      <c r="D141" s="2">
        <v>33210742</v>
      </c>
      <c r="E141" s="377" t="s">
        <v>647</v>
      </c>
      <c r="F141" s="26">
        <v>123</v>
      </c>
      <c r="G141" s="26">
        <f>F141</f>
        <v>123</v>
      </c>
      <c r="H141" s="26">
        <v>40</v>
      </c>
      <c r="I141" s="26">
        <v>22.5</v>
      </c>
      <c r="J141" s="27">
        <f t="shared" si="62"/>
        <v>4920</v>
      </c>
      <c r="K141" s="27">
        <f t="shared" si="62"/>
        <v>2767.5</v>
      </c>
      <c r="L141" s="27">
        <f>G141*20</f>
        <v>2460</v>
      </c>
      <c r="M141" s="27">
        <v>0</v>
      </c>
      <c r="N141" s="27"/>
      <c r="O141" s="131">
        <v>1972.04</v>
      </c>
      <c r="P141" s="27">
        <f>J141+K141+L141+M141+N141-O141</f>
        <v>8175.46</v>
      </c>
    </row>
    <row r="142" spans="1:16" ht="12.75">
      <c r="A142" s="90"/>
      <c r="B142" s="91"/>
      <c r="C142" s="125" t="s">
        <v>116</v>
      </c>
      <c r="D142" s="2">
        <v>19550439</v>
      </c>
      <c r="E142" s="225" t="s">
        <v>449</v>
      </c>
      <c r="F142" s="26">
        <v>0</v>
      </c>
      <c r="G142" s="26">
        <f t="shared" si="61"/>
        <v>0</v>
      </c>
      <c r="H142" s="26">
        <v>40</v>
      </c>
      <c r="I142" s="26">
        <v>22.5</v>
      </c>
      <c r="J142" s="27">
        <f t="shared" si="62"/>
        <v>0</v>
      </c>
      <c r="K142" s="27">
        <f t="shared" si="62"/>
        <v>0</v>
      </c>
      <c r="L142" s="27">
        <f t="shared" si="63"/>
        <v>0</v>
      </c>
      <c r="M142" s="27">
        <v>0</v>
      </c>
      <c r="N142" s="27"/>
      <c r="O142" s="131"/>
      <c r="P142" s="27">
        <f t="shared" si="64"/>
        <v>0</v>
      </c>
    </row>
    <row r="143" spans="1:16" ht="12.75">
      <c r="A143" s="83"/>
      <c r="B143" s="84"/>
      <c r="C143" s="11" t="s">
        <v>117</v>
      </c>
      <c r="D143" s="2">
        <v>35351675</v>
      </c>
      <c r="E143" s="377" t="s">
        <v>650</v>
      </c>
      <c r="F143" s="26">
        <v>17</v>
      </c>
      <c r="G143" s="26">
        <f t="shared" si="61"/>
        <v>17</v>
      </c>
      <c r="H143" s="26">
        <v>40</v>
      </c>
      <c r="I143" s="26">
        <v>22.5</v>
      </c>
      <c r="J143" s="27">
        <f t="shared" si="62"/>
        <v>680</v>
      </c>
      <c r="K143" s="27">
        <f t="shared" si="62"/>
        <v>382.5</v>
      </c>
      <c r="L143" s="27">
        <f t="shared" si="63"/>
        <v>340</v>
      </c>
      <c r="M143" s="27">
        <v>0</v>
      </c>
      <c r="N143" s="27"/>
      <c r="O143" s="131">
        <v>272.56</v>
      </c>
      <c r="P143" s="27">
        <f t="shared" si="64"/>
        <v>1129.94</v>
      </c>
    </row>
    <row r="144" spans="1:16" ht="12.75">
      <c r="A144" s="83"/>
      <c r="B144" s="84"/>
      <c r="C144" s="11" t="s">
        <v>118</v>
      </c>
      <c r="D144" s="2">
        <v>19550420</v>
      </c>
      <c r="E144" s="225" t="s">
        <v>449</v>
      </c>
      <c r="F144" s="26">
        <v>0</v>
      </c>
      <c r="G144" s="26">
        <f t="shared" si="61"/>
        <v>0</v>
      </c>
      <c r="H144" s="26">
        <v>40</v>
      </c>
      <c r="I144" s="26">
        <v>22.5</v>
      </c>
      <c r="J144" s="27">
        <f t="shared" si="62"/>
        <v>0</v>
      </c>
      <c r="K144" s="27">
        <f t="shared" si="62"/>
        <v>0</v>
      </c>
      <c r="L144" s="27">
        <f t="shared" si="63"/>
        <v>0</v>
      </c>
      <c r="M144" s="27">
        <v>0</v>
      </c>
      <c r="N144" s="27"/>
      <c r="O144" s="131"/>
      <c r="P144" s="27">
        <f t="shared" si="64"/>
        <v>0</v>
      </c>
    </row>
    <row r="145" spans="1:16" ht="12.75">
      <c r="A145" s="83"/>
      <c r="B145" s="84"/>
      <c r="C145" s="11" t="s">
        <v>121</v>
      </c>
      <c r="D145" s="2">
        <v>36856625</v>
      </c>
      <c r="E145" s="377" t="s">
        <v>663</v>
      </c>
      <c r="F145" s="26">
        <v>85</v>
      </c>
      <c r="G145" s="26">
        <f>F145</f>
        <v>85</v>
      </c>
      <c r="H145" s="26">
        <v>40</v>
      </c>
      <c r="I145" s="26">
        <v>22.5</v>
      </c>
      <c r="J145" s="27">
        <f>F145*H145</f>
        <v>3400</v>
      </c>
      <c r="K145" s="27">
        <f>G145*I145</f>
        <v>1912.5</v>
      </c>
      <c r="L145" s="27">
        <f>G145*20</f>
        <v>1700</v>
      </c>
      <c r="M145" s="27">
        <v>0</v>
      </c>
      <c r="N145" s="27"/>
      <c r="O145" s="131">
        <v>1362.79</v>
      </c>
      <c r="P145" s="27">
        <f>J145+K145+L145+M145+N145-O145</f>
        <v>5649.71</v>
      </c>
    </row>
    <row r="146" spans="1:16" ht="12.75">
      <c r="A146" s="83"/>
      <c r="B146" s="84"/>
      <c r="C146" s="56" t="s">
        <v>37</v>
      </c>
      <c r="D146" s="1"/>
      <c r="E146" s="375"/>
      <c r="F146" s="56">
        <f>SUM(F138:F145)</f>
        <v>590</v>
      </c>
      <c r="G146" s="56">
        <f>SUM(G138:G145)</f>
        <v>590</v>
      </c>
      <c r="H146" s="56"/>
      <c r="I146" s="56"/>
      <c r="J146" s="52">
        <f aca="true" t="shared" si="65" ref="J146:P146">SUM(J138:J145)</f>
        <v>23600</v>
      </c>
      <c r="K146" s="52">
        <f t="shared" si="65"/>
        <v>13275</v>
      </c>
      <c r="L146" s="52">
        <f t="shared" si="65"/>
        <v>11800</v>
      </c>
      <c r="M146" s="52">
        <f t="shared" si="65"/>
        <v>1014</v>
      </c>
      <c r="N146" s="52">
        <f t="shared" si="65"/>
        <v>0</v>
      </c>
      <c r="O146" s="176">
        <f t="shared" si="65"/>
        <v>9656.43</v>
      </c>
      <c r="P146" s="52">
        <f t="shared" si="65"/>
        <v>40032.57</v>
      </c>
    </row>
    <row r="147" spans="1:16" ht="12.75">
      <c r="A147" s="83"/>
      <c r="B147" s="84"/>
      <c r="C147" s="67"/>
      <c r="D147" s="18"/>
      <c r="E147" s="375"/>
      <c r="F147" s="56"/>
      <c r="G147" s="56"/>
      <c r="H147" s="56"/>
      <c r="I147" s="56"/>
      <c r="J147" s="52"/>
      <c r="K147" s="52"/>
      <c r="L147" s="52"/>
      <c r="M147" s="52"/>
      <c r="N147" s="52"/>
      <c r="O147" s="176"/>
      <c r="P147" s="52"/>
    </row>
    <row r="148" spans="1:16" s="218" customFormat="1" ht="12.75">
      <c r="A148" s="23">
        <v>15</v>
      </c>
      <c r="B148" s="223" t="s">
        <v>552</v>
      </c>
      <c r="C148" s="16" t="s">
        <v>553</v>
      </c>
      <c r="D148" s="1">
        <v>19986285</v>
      </c>
      <c r="E148" s="381" t="s">
        <v>649</v>
      </c>
      <c r="F148" s="40">
        <v>116</v>
      </c>
      <c r="G148" s="40">
        <f aca="true" t="shared" si="66" ref="G148:G154">F148</f>
        <v>116</v>
      </c>
      <c r="H148" s="40">
        <v>40</v>
      </c>
      <c r="I148" s="40">
        <v>22.5</v>
      </c>
      <c r="J148" s="41">
        <f aca="true" t="shared" si="67" ref="J148:K150">F148*H148</f>
        <v>4640</v>
      </c>
      <c r="K148" s="41">
        <f t="shared" si="67"/>
        <v>2610</v>
      </c>
      <c r="L148" s="41">
        <f aca="true" t="shared" si="68" ref="L148:L154">G148*20</f>
        <v>2320</v>
      </c>
      <c r="M148" s="41">
        <f>J148*15%</f>
        <v>696</v>
      </c>
      <c r="N148" s="41"/>
      <c r="O148" s="165">
        <v>1995.07</v>
      </c>
      <c r="P148" s="41">
        <f aca="true" t="shared" si="69" ref="P148:P154">J148+K148+L148+M148+N148-O148</f>
        <v>8270.93</v>
      </c>
    </row>
    <row r="149" spans="1:16" ht="12.75">
      <c r="A149" s="90"/>
      <c r="B149" s="91"/>
      <c r="C149" s="11" t="s">
        <v>554</v>
      </c>
      <c r="D149" s="2">
        <v>21120352</v>
      </c>
      <c r="E149" s="388" t="s">
        <v>662</v>
      </c>
      <c r="F149" s="26">
        <v>116</v>
      </c>
      <c r="G149" s="26">
        <f t="shared" si="66"/>
        <v>116</v>
      </c>
      <c r="H149" s="26">
        <v>40</v>
      </c>
      <c r="I149" s="26">
        <v>22.5</v>
      </c>
      <c r="J149" s="27">
        <f t="shared" si="67"/>
        <v>4640</v>
      </c>
      <c r="K149" s="27">
        <f t="shared" si="67"/>
        <v>2610</v>
      </c>
      <c r="L149" s="27">
        <f t="shared" si="68"/>
        <v>2320</v>
      </c>
      <c r="M149" s="27">
        <v>0</v>
      </c>
      <c r="N149" s="27"/>
      <c r="O149" s="131">
        <v>1859.81</v>
      </c>
      <c r="P149" s="27">
        <f t="shared" si="69"/>
        <v>7710.1900000000005</v>
      </c>
    </row>
    <row r="150" spans="1:16" ht="12.75">
      <c r="A150" s="83"/>
      <c r="B150" s="84"/>
      <c r="C150" s="11" t="s">
        <v>555</v>
      </c>
      <c r="D150" s="2">
        <v>19986285</v>
      </c>
      <c r="E150" s="388" t="s">
        <v>584</v>
      </c>
      <c r="F150" s="26">
        <v>116</v>
      </c>
      <c r="G150" s="26">
        <f t="shared" si="66"/>
        <v>116</v>
      </c>
      <c r="H150" s="26">
        <v>40</v>
      </c>
      <c r="I150" s="26">
        <v>22.5</v>
      </c>
      <c r="J150" s="27">
        <f t="shared" si="67"/>
        <v>4640</v>
      </c>
      <c r="K150" s="27">
        <f t="shared" si="67"/>
        <v>2610</v>
      </c>
      <c r="L150" s="27">
        <f t="shared" si="68"/>
        <v>2320</v>
      </c>
      <c r="M150" s="27">
        <v>0</v>
      </c>
      <c r="N150" s="27"/>
      <c r="O150" s="131">
        <v>1859.81</v>
      </c>
      <c r="P150" s="27">
        <f t="shared" si="69"/>
        <v>7710.1900000000005</v>
      </c>
    </row>
    <row r="151" spans="1:16" ht="12.75">
      <c r="A151" s="83"/>
      <c r="B151" s="84"/>
      <c r="C151" s="11" t="s">
        <v>556</v>
      </c>
      <c r="D151" s="2">
        <v>36414895</v>
      </c>
      <c r="E151" s="377" t="s">
        <v>648</v>
      </c>
      <c r="F151" s="26">
        <v>101</v>
      </c>
      <c r="G151" s="26">
        <f t="shared" si="66"/>
        <v>101</v>
      </c>
      <c r="H151" s="26">
        <v>40</v>
      </c>
      <c r="I151" s="26">
        <v>22.5</v>
      </c>
      <c r="J151" s="27">
        <f aca="true" t="shared" si="70" ref="J151:K154">F151*H151</f>
        <v>4040</v>
      </c>
      <c r="K151" s="27">
        <f t="shared" si="70"/>
        <v>2272.5</v>
      </c>
      <c r="L151" s="27">
        <f t="shared" si="68"/>
        <v>2020</v>
      </c>
      <c r="M151" s="27">
        <v>0</v>
      </c>
      <c r="N151" s="27"/>
      <c r="O151" s="131">
        <v>1619.32</v>
      </c>
      <c r="P151" s="27">
        <f t="shared" si="69"/>
        <v>6713.18</v>
      </c>
    </row>
    <row r="152" spans="1:16" ht="12.75">
      <c r="A152" s="83"/>
      <c r="B152" s="84"/>
      <c r="C152" s="11" t="s">
        <v>557</v>
      </c>
      <c r="D152" s="2">
        <v>19986285</v>
      </c>
      <c r="E152" s="377" t="s">
        <v>585</v>
      </c>
      <c r="F152" s="26">
        <v>99</v>
      </c>
      <c r="G152" s="26">
        <f t="shared" si="66"/>
        <v>99</v>
      </c>
      <c r="H152" s="26">
        <v>40</v>
      </c>
      <c r="I152" s="26">
        <v>22.5</v>
      </c>
      <c r="J152" s="27">
        <f t="shared" si="70"/>
        <v>3960</v>
      </c>
      <c r="K152" s="27">
        <f t="shared" si="70"/>
        <v>2227.5</v>
      </c>
      <c r="L152" s="27">
        <f t="shared" si="68"/>
        <v>1980</v>
      </c>
      <c r="M152" s="27">
        <v>0</v>
      </c>
      <c r="N152" s="27"/>
      <c r="O152" s="131">
        <v>1587.25</v>
      </c>
      <c r="P152" s="27">
        <f t="shared" si="69"/>
        <v>6580.25</v>
      </c>
    </row>
    <row r="153" spans="1:16" ht="12.75">
      <c r="A153" s="83"/>
      <c r="B153" s="84"/>
      <c r="C153" s="11" t="s">
        <v>558</v>
      </c>
      <c r="D153" s="2">
        <v>19915772</v>
      </c>
      <c r="E153" s="377" t="s">
        <v>608</v>
      </c>
      <c r="F153" s="26">
        <v>17</v>
      </c>
      <c r="G153" s="26">
        <f t="shared" si="66"/>
        <v>17</v>
      </c>
      <c r="H153" s="26">
        <v>40</v>
      </c>
      <c r="I153" s="26">
        <v>22.5</v>
      </c>
      <c r="J153" s="27">
        <f t="shared" si="70"/>
        <v>680</v>
      </c>
      <c r="K153" s="27">
        <f t="shared" si="70"/>
        <v>382.5</v>
      </c>
      <c r="L153" s="27">
        <f t="shared" si="68"/>
        <v>340</v>
      </c>
      <c r="M153" s="27">
        <v>0</v>
      </c>
      <c r="N153" s="27"/>
      <c r="O153" s="131">
        <v>272.56</v>
      </c>
      <c r="P153" s="27">
        <f t="shared" si="69"/>
        <v>1129.94</v>
      </c>
    </row>
    <row r="154" spans="1:16" ht="12.75">
      <c r="A154" s="83"/>
      <c r="B154" s="84"/>
      <c r="C154" s="11" t="s">
        <v>559</v>
      </c>
      <c r="D154" s="2">
        <v>19916301</v>
      </c>
      <c r="E154" s="377" t="s">
        <v>582</v>
      </c>
      <c r="F154" s="26">
        <v>17</v>
      </c>
      <c r="G154" s="26">
        <f t="shared" si="66"/>
        <v>17</v>
      </c>
      <c r="H154" s="26">
        <v>40</v>
      </c>
      <c r="I154" s="26">
        <v>22.5</v>
      </c>
      <c r="J154" s="27">
        <f t="shared" si="70"/>
        <v>680</v>
      </c>
      <c r="K154" s="27">
        <f t="shared" si="70"/>
        <v>382.5</v>
      </c>
      <c r="L154" s="27">
        <f t="shared" si="68"/>
        <v>340</v>
      </c>
      <c r="M154" s="27">
        <v>0</v>
      </c>
      <c r="N154" s="27"/>
      <c r="O154" s="131">
        <v>272.56</v>
      </c>
      <c r="P154" s="27">
        <f t="shared" si="69"/>
        <v>1129.94</v>
      </c>
    </row>
    <row r="155" spans="1:16" ht="12.75">
      <c r="A155" s="83"/>
      <c r="B155" s="84"/>
      <c r="C155" s="56" t="s">
        <v>37</v>
      </c>
      <c r="D155" s="1"/>
      <c r="E155" s="110"/>
      <c r="F155" s="56">
        <f>SUM(F148:F154)</f>
        <v>582</v>
      </c>
      <c r="G155" s="56">
        <f>SUM(G148:G154)</f>
        <v>582</v>
      </c>
      <c r="H155" s="56"/>
      <c r="I155" s="56"/>
      <c r="J155" s="52">
        <f aca="true" t="shared" si="71" ref="J155:P155">SUM(J148:J154)</f>
        <v>23280</v>
      </c>
      <c r="K155" s="52">
        <f t="shared" si="71"/>
        <v>13095</v>
      </c>
      <c r="L155" s="52">
        <f t="shared" si="71"/>
        <v>11640</v>
      </c>
      <c r="M155" s="52">
        <f t="shared" si="71"/>
        <v>696</v>
      </c>
      <c r="N155" s="52">
        <f t="shared" si="71"/>
        <v>0</v>
      </c>
      <c r="O155" s="176">
        <f t="shared" si="71"/>
        <v>9466.38</v>
      </c>
      <c r="P155" s="52">
        <f t="shared" si="71"/>
        <v>39244.62000000001</v>
      </c>
    </row>
    <row r="156" spans="1:16" ht="12.75">
      <c r="A156" s="92"/>
      <c r="B156" s="93"/>
      <c r="E156" s="110"/>
      <c r="F156" s="56"/>
      <c r="G156" s="56"/>
      <c r="H156" s="56"/>
      <c r="I156" s="56"/>
      <c r="J156" s="52"/>
      <c r="K156" s="52"/>
      <c r="L156" s="52"/>
      <c r="M156" s="52"/>
      <c r="N156" s="52"/>
      <c r="O156" s="176"/>
      <c r="P156" s="52"/>
    </row>
    <row r="157" spans="1:16" ht="12.75">
      <c r="A157" s="342" t="s">
        <v>126</v>
      </c>
      <c r="B157" s="344"/>
      <c r="C157" s="95"/>
      <c r="D157" s="1"/>
      <c r="E157" s="110"/>
      <c r="F157" s="56"/>
      <c r="G157" s="56"/>
      <c r="H157" s="56"/>
      <c r="I157" s="56"/>
      <c r="J157" s="56"/>
      <c r="K157" s="56"/>
      <c r="L157" s="56"/>
      <c r="M157" s="56"/>
      <c r="N157" s="52">
        <f>N13+N23+N32+N41+N53+N66+N77+N86+N95+N104+N115+N125+N136+N146</f>
        <v>2653.18</v>
      </c>
      <c r="O157" s="176">
        <f>O13+O23+O32+O41+O53+O66+O77+O86+O95+O104+O115+O125+O136+O146+O155</f>
        <v>144088.18000000002</v>
      </c>
      <c r="P157" s="52">
        <f>P13+P23+P32+P41+P53+P66+P77+P86+P95+P104+P115+P125+P136+P146+P155</f>
        <v>600000</v>
      </c>
    </row>
    <row r="158" spans="1:16" ht="12.75">
      <c r="A158" s="64"/>
      <c r="B158" s="64"/>
      <c r="C158" s="64"/>
      <c r="D158" s="4"/>
      <c r="E158" s="114"/>
      <c r="F158" s="58"/>
      <c r="G158" s="58"/>
      <c r="H158" s="58"/>
      <c r="I158" s="58"/>
      <c r="J158" s="58"/>
      <c r="K158" s="58"/>
      <c r="L158" s="58"/>
      <c r="M158" s="58"/>
      <c r="N158" s="58"/>
      <c r="O158" s="203"/>
      <c r="P158" s="59"/>
    </row>
    <row r="160" spans="3:13" ht="12.75">
      <c r="C160" s="96"/>
      <c r="G160" s="107"/>
      <c r="H160" s="107"/>
      <c r="M160" s="107"/>
    </row>
    <row r="161" spans="3:13" ht="12.75">
      <c r="C161" s="96"/>
      <c r="G161" s="107"/>
      <c r="H161" s="122"/>
      <c r="M161" s="122"/>
    </row>
    <row r="162" spans="3:13" ht="12.75">
      <c r="C162" s="96"/>
      <c r="J162" s="108"/>
      <c r="M162" s="107"/>
    </row>
  </sheetData>
  <sheetProtection/>
  <mergeCells count="16">
    <mergeCell ref="C1:N1"/>
    <mergeCell ref="A2:A4"/>
    <mergeCell ref="B2:B4"/>
    <mergeCell ref="C2:C4"/>
    <mergeCell ref="D2:D4"/>
    <mergeCell ref="E2:E4"/>
    <mergeCell ref="F2:G2"/>
    <mergeCell ref="H2:I2"/>
    <mergeCell ref="J2:J4"/>
    <mergeCell ref="K2:K4"/>
    <mergeCell ref="A157:B157"/>
    <mergeCell ref="L2:L4"/>
    <mergeCell ref="M2:M4"/>
    <mergeCell ref="N2:N4"/>
    <mergeCell ref="O2:O4"/>
    <mergeCell ref="P2:P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selection activeCell="A42" sqref="A42:IV46"/>
    </sheetView>
  </sheetViews>
  <sheetFormatPr defaultColWidth="9.140625" defaultRowHeight="15"/>
  <cols>
    <col min="1" max="1" width="3.28125" style="77" customWidth="1"/>
    <col min="2" max="2" width="15.7109375" style="77" customWidth="1"/>
    <col min="3" max="3" width="19.28125" style="77" customWidth="1"/>
    <col min="4" max="4" width="9.140625" style="78" customWidth="1"/>
    <col min="5" max="5" width="16.8515625" style="109" customWidth="1"/>
    <col min="6" max="6" width="4.57421875" style="100" hidden="1" customWidth="1"/>
    <col min="7" max="7" width="4.00390625" style="100" hidden="1" customWidth="1"/>
    <col min="8" max="8" width="5.28125" style="100" hidden="1" customWidth="1"/>
    <col min="9" max="9" width="7.57421875" style="100" hidden="1" customWidth="1"/>
    <col min="10" max="10" width="11.57421875" style="100" hidden="1" customWidth="1"/>
    <col min="11" max="11" width="11.421875" style="100" hidden="1" customWidth="1"/>
    <col min="12" max="12" width="12.140625" style="100" hidden="1" customWidth="1"/>
    <col min="13" max="13" width="12.57421875" style="100" hidden="1" customWidth="1"/>
    <col min="14" max="14" width="11.8515625" style="100" customWidth="1"/>
    <col min="15" max="16" width="11.00390625" style="100" customWidth="1"/>
    <col min="17" max="16384" width="9.140625" style="77" customWidth="1"/>
  </cols>
  <sheetData>
    <row r="1" spans="3:15" ht="19.5" customHeight="1">
      <c r="C1" s="334" t="s">
        <v>712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136"/>
    </row>
    <row r="2" spans="1:16" ht="23.25" customHeight="1">
      <c r="A2" s="335" t="s">
        <v>0</v>
      </c>
      <c r="B2" s="335" t="s">
        <v>1</v>
      </c>
      <c r="C2" s="335" t="s">
        <v>2</v>
      </c>
      <c r="D2" s="324" t="s">
        <v>3</v>
      </c>
      <c r="E2" s="335" t="s">
        <v>4</v>
      </c>
      <c r="F2" s="340" t="s">
        <v>5</v>
      </c>
      <c r="G2" s="340"/>
      <c r="H2" s="340" t="s">
        <v>6</v>
      </c>
      <c r="I2" s="340"/>
      <c r="J2" s="340" t="s">
        <v>7</v>
      </c>
      <c r="K2" s="340" t="s">
        <v>8</v>
      </c>
      <c r="L2" s="340" t="s">
        <v>9</v>
      </c>
      <c r="M2" s="340" t="s">
        <v>10</v>
      </c>
      <c r="N2" s="340" t="s">
        <v>11</v>
      </c>
      <c r="O2" s="329" t="s">
        <v>12</v>
      </c>
      <c r="P2" s="340" t="s">
        <v>965</v>
      </c>
    </row>
    <row r="3" spans="1:16" ht="23.25" customHeight="1">
      <c r="A3" s="336"/>
      <c r="B3" s="338"/>
      <c r="C3" s="338"/>
      <c r="D3" s="327"/>
      <c r="E3" s="338"/>
      <c r="F3" s="24" t="s">
        <v>13</v>
      </c>
      <c r="G3" s="24" t="s">
        <v>14</v>
      </c>
      <c r="H3" s="24" t="s">
        <v>13</v>
      </c>
      <c r="I3" s="24" t="s">
        <v>14</v>
      </c>
      <c r="J3" s="341"/>
      <c r="K3" s="341"/>
      <c r="L3" s="341"/>
      <c r="M3" s="341"/>
      <c r="N3" s="341"/>
      <c r="O3" s="333"/>
      <c r="P3" s="341"/>
    </row>
    <row r="4" spans="1:16" ht="36" customHeight="1">
      <c r="A4" s="337"/>
      <c r="B4" s="339"/>
      <c r="C4" s="339"/>
      <c r="D4" s="328"/>
      <c r="E4" s="339"/>
      <c r="F4" s="79" t="s">
        <v>15</v>
      </c>
      <c r="G4" s="79" t="s">
        <v>15</v>
      </c>
      <c r="H4" s="26">
        <v>40</v>
      </c>
      <c r="I4" s="23" t="s">
        <v>16</v>
      </c>
      <c r="J4" s="341"/>
      <c r="K4" s="341"/>
      <c r="L4" s="341"/>
      <c r="M4" s="341"/>
      <c r="N4" s="341"/>
      <c r="O4" s="333"/>
      <c r="P4" s="341"/>
    </row>
    <row r="5" spans="1:16" ht="12.75">
      <c r="A5" s="56" t="s">
        <v>17</v>
      </c>
      <c r="B5" s="42" t="s">
        <v>18</v>
      </c>
      <c r="C5" s="56" t="s">
        <v>19</v>
      </c>
      <c r="D5" s="3" t="s">
        <v>20</v>
      </c>
      <c r="E5" s="110"/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3" t="s">
        <v>30</v>
      </c>
      <c r="P5" s="56" t="s">
        <v>31</v>
      </c>
    </row>
    <row r="6" spans="1:16" ht="12.75">
      <c r="A6" s="222">
        <v>1</v>
      </c>
      <c r="B6" s="221" t="s">
        <v>32</v>
      </c>
      <c r="C6" s="16" t="s">
        <v>33</v>
      </c>
      <c r="D6" s="1">
        <v>30255480</v>
      </c>
      <c r="E6" s="124" t="s">
        <v>752</v>
      </c>
      <c r="F6" s="101">
        <v>135</v>
      </c>
      <c r="G6" s="71">
        <f aca="true" t="shared" si="0" ref="G6:G11">F6</f>
        <v>135</v>
      </c>
      <c r="H6" s="26">
        <v>40</v>
      </c>
      <c r="I6" s="26">
        <v>22.5</v>
      </c>
      <c r="J6" s="27">
        <f aca="true" t="shared" si="1" ref="J6:K11">F6*H6</f>
        <v>5400</v>
      </c>
      <c r="K6" s="27">
        <f t="shared" si="1"/>
        <v>3037.5</v>
      </c>
      <c r="L6" s="27">
        <f aca="true" t="shared" si="2" ref="L6:L11">G6*20</f>
        <v>2700</v>
      </c>
      <c r="M6" s="27">
        <f>J6*15%</f>
        <v>810</v>
      </c>
      <c r="N6" s="131">
        <v>3044.2</v>
      </c>
      <c r="O6" s="131"/>
      <c r="P6" s="27">
        <f aca="true" t="shared" si="3" ref="P6:P11">J6+K6+L6+M6+N6-O6</f>
        <v>14991.7</v>
      </c>
    </row>
    <row r="7" spans="1:16" ht="12.75">
      <c r="A7" s="83"/>
      <c r="B7" s="84"/>
      <c r="C7" s="29" t="s">
        <v>35</v>
      </c>
      <c r="D7" s="2">
        <v>36242617</v>
      </c>
      <c r="E7" s="80" t="s">
        <v>713</v>
      </c>
      <c r="F7" s="101">
        <v>109</v>
      </c>
      <c r="G7" s="71">
        <f>F7</f>
        <v>109</v>
      </c>
      <c r="H7" s="26">
        <v>40</v>
      </c>
      <c r="I7" s="26">
        <v>22.5</v>
      </c>
      <c r="J7" s="27">
        <f t="shared" si="1"/>
        <v>4360</v>
      </c>
      <c r="K7" s="27">
        <f t="shared" si="1"/>
        <v>2452.5</v>
      </c>
      <c r="L7" s="27">
        <f>G7*20</f>
        <v>2180</v>
      </c>
      <c r="M7" s="27">
        <v>0</v>
      </c>
      <c r="N7" s="131">
        <v>929.91</v>
      </c>
      <c r="O7" s="131"/>
      <c r="P7" s="27">
        <f>J7+K7+L7+M7+N7-O7</f>
        <v>9922.41</v>
      </c>
    </row>
    <row r="8" spans="1:16" ht="12.75">
      <c r="A8" s="83"/>
      <c r="B8" s="84"/>
      <c r="C8" s="29" t="s">
        <v>36</v>
      </c>
      <c r="D8" s="2">
        <v>24946791</v>
      </c>
      <c r="E8" s="80" t="s">
        <v>716</v>
      </c>
      <c r="F8" s="101">
        <v>24</v>
      </c>
      <c r="G8" s="71">
        <f>F8</f>
        <v>24</v>
      </c>
      <c r="H8" s="26">
        <v>40</v>
      </c>
      <c r="I8" s="26">
        <v>22.5</v>
      </c>
      <c r="J8" s="27">
        <f t="shared" si="1"/>
        <v>960</v>
      </c>
      <c r="K8" s="27">
        <f t="shared" si="1"/>
        <v>540</v>
      </c>
      <c r="L8" s="27">
        <f>G8*20</f>
        <v>480</v>
      </c>
      <c r="M8" s="27">
        <v>0</v>
      </c>
      <c r="N8" s="131">
        <v>384.79</v>
      </c>
      <c r="O8" s="131"/>
      <c r="P8" s="27">
        <f>J8+K8+L8+M8+N8-O8</f>
        <v>2364.79</v>
      </c>
    </row>
    <row r="9" spans="1:16" ht="12.75">
      <c r="A9" s="82"/>
      <c r="B9" s="28"/>
      <c r="C9" s="29" t="s">
        <v>91</v>
      </c>
      <c r="D9" s="2">
        <v>19468348</v>
      </c>
      <c r="E9" s="80" t="s">
        <v>695</v>
      </c>
      <c r="F9" s="101">
        <v>109</v>
      </c>
      <c r="G9" s="71">
        <f t="shared" si="0"/>
        <v>109</v>
      </c>
      <c r="H9" s="26">
        <v>40</v>
      </c>
      <c r="I9" s="26">
        <v>22.5</v>
      </c>
      <c r="J9" s="27">
        <f t="shared" si="1"/>
        <v>4360</v>
      </c>
      <c r="K9" s="27">
        <f t="shared" si="1"/>
        <v>2452.5</v>
      </c>
      <c r="L9" s="27">
        <f t="shared" si="2"/>
        <v>2180</v>
      </c>
      <c r="M9" s="27">
        <v>0</v>
      </c>
      <c r="N9" s="131">
        <v>2148.4</v>
      </c>
      <c r="O9" s="131"/>
      <c r="P9" s="27">
        <f t="shared" si="3"/>
        <v>11140.9</v>
      </c>
    </row>
    <row r="10" spans="1:16" ht="12.75">
      <c r="A10" s="83"/>
      <c r="B10" s="84"/>
      <c r="C10" s="29" t="s">
        <v>34</v>
      </c>
      <c r="D10" s="2">
        <v>19760066</v>
      </c>
      <c r="E10" s="80" t="s">
        <v>703</v>
      </c>
      <c r="F10" s="101">
        <v>80</v>
      </c>
      <c r="G10" s="71">
        <f t="shared" si="0"/>
        <v>80</v>
      </c>
      <c r="H10" s="26">
        <v>40</v>
      </c>
      <c r="I10" s="26">
        <v>22.5</v>
      </c>
      <c r="J10" s="27">
        <f t="shared" si="1"/>
        <v>3200</v>
      </c>
      <c r="K10" s="27">
        <f t="shared" si="1"/>
        <v>1800</v>
      </c>
      <c r="L10" s="27">
        <f t="shared" si="2"/>
        <v>1600</v>
      </c>
      <c r="M10" s="27">
        <v>0</v>
      </c>
      <c r="N10" s="131">
        <v>1186.43</v>
      </c>
      <c r="O10" s="131"/>
      <c r="P10" s="27">
        <f t="shared" si="3"/>
        <v>7786.43</v>
      </c>
    </row>
    <row r="11" spans="1:16" ht="12.75">
      <c r="A11" s="83"/>
      <c r="B11" s="84"/>
      <c r="C11" s="29" t="s">
        <v>129</v>
      </c>
      <c r="D11" s="2">
        <v>19801719</v>
      </c>
      <c r="E11" s="80" t="s">
        <v>674</v>
      </c>
      <c r="F11" s="101">
        <v>24</v>
      </c>
      <c r="G11" s="71">
        <f t="shared" si="0"/>
        <v>24</v>
      </c>
      <c r="H11" s="26">
        <v>40</v>
      </c>
      <c r="I11" s="26">
        <v>22.5</v>
      </c>
      <c r="J11" s="27">
        <f t="shared" si="1"/>
        <v>960</v>
      </c>
      <c r="K11" s="27">
        <f t="shared" si="1"/>
        <v>540</v>
      </c>
      <c r="L11" s="27">
        <f t="shared" si="2"/>
        <v>480</v>
      </c>
      <c r="M11" s="27">
        <v>0</v>
      </c>
      <c r="N11" s="131">
        <v>272.56</v>
      </c>
      <c r="O11" s="131"/>
      <c r="P11" s="27">
        <f t="shared" si="3"/>
        <v>2252.56</v>
      </c>
    </row>
    <row r="12" spans="1:16" ht="12.75">
      <c r="A12" s="83"/>
      <c r="B12" s="84"/>
      <c r="C12" s="70" t="s">
        <v>131</v>
      </c>
      <c r="D12" s="9">
        <v>46839664</v>
      </c>
      <c r="E12" s="85" t="s">
        <v>675</v>
      </c>
      <c r="F12" s="102">
        <v>99</v>
      </c>
      <c r="G12" s="71">
        <f>F12</f>
        <v>99</v>
      </c>
      <c r="H12" s="26">
        <v>40</v>
      </c>
      <c r="I12" s="26">
        <v>22.5</v>
      </c>
      <c r="J12" s="27">
        <f>F12*H12</f>
        <v>3960</v>
      </c>
      <c r="K12" s="27">
        <f>G12*I12</f>
        <v>2227.5</v>
      </c>
      <c r="L12" s="27">
        <f>G12*20</f>
        <v>1980</v>
      </c>
      <c r="M12" s="27">
        <v>0</v>
      </c>
      <c r="N12" s="131">
        <v>1699.48</v>
      </c>
      <c r="O12" s="131"/>
      <c r="P12" s="27">
        <f>J12+K12+L12+M12+N12-O12</f>
        <v>9866.98</v>
      </c>
    </row>
    <row r="13" spans="1:16" ht="12.75">
      <c r="A13" s="83"/>
      <c r="B13" s="84"/>
      <c r="C13" s="116" t="s">
        <v>37</v>
      </c>
      <c r="D13" s="86"/>
      <c r="E13" s="87"/>
      <c r="F13" s="30">
        <f>SUM(F6:F12)</f>
        <v>580</v>
      </c>
      <c r="G13" s="103">
        <f>SUM(G6:G12)</f>
        <v>580</v>
      </c>
      <c r="H13" s="30"/>
      <c r="I13" s="30"/>
      <c r="J13" s="31">
        <f aca="true" t="shared" si="4" ref="J13:P13">SUM(J6:J12)</f>
        <v>23200</v>
      </c>
      <c r="K13" s="31">
        <f t="shared" si="4"/>
        <v>13050</v>
      </c>
      <c r="L13" s="31">
        <f t="shared" si="4"/>
        <v>11600</v>
      </c>
      <c r="M13" s="31">
        <f t="shared" si="4"/>
        <v>810</v>
      </c>
      <c r="N13" s="31">
        <f t="shared" si="4"/>
        <v>9665.77</v>
      </c>
      <c r="O13" s="155">
        <f t="shared" si="4"/>
        <v>0</v>
      </c>
      <c r="P13" s="31">
        <f t="shared" si="4"/>
        <v>58325.770000000004</v>
      </c>
    </row>
    <row r="14" spans="1:16" s="88" customFormat="1" ht="12.75">
      <c r="A14" s="32"/>
      <c r="B14" s="33"/>
      <c r="C14" s="34"/>
      <c r="D14" s="65"/>
      <c r="E14" s="12"/>
      <c r="F14" s="35"/>
      <c r="G14" s="35"/>
      <c r="H14" s="35"/>
      <c r="I14" s="35"/>
      <c r="J14" s="36"/>
      <c r="K14" s="36"/>
      <c r="L14" s="36"/>
      <c r="M14" s="36"/>
      <c r="N14" s="36"/>
      <c r="O14" s="160"/>
      <c r="P14" s="37"/>
    </row>
    <row r="15" spans="1:16" ht="12.75">
      <c r="A15" s="23">
        <v>2</v>
      </c>
      <c r="B15" s="23" t="s">
        <v>666</v>
      </c>
      <c r="C15" s="39" t="s">
        <v>39</v>
      </c>
      <c r="D15" s="5">
        <v>27018310</v>
      </c>
      <c r="E15" s="89" t="s">
        <v>754</v>
      </c>
      <c r="F15" s="40">
        <v>177</v>
      </c>
      <c r="G15" s="40">
        <f aca="true" t="shared" si="5" ref="G15:G22">F15</f>
        <v>177</v>
      </c>
      <c r="H15" s="40">
        <v>40</v>
      </c>
      <c r="I15" s="40">
        <v>22.5</v>
      </c>
      <c r="J15" s="41">
        <f aca="true" t="shared" si="6" ref="J15:K22">F15*H15</f>
        <v>7080</v>
      </c>
      <c r="K15" s="41">
        <f t="shared" si="6"/>
        <v>3982.5</v>
      </c>
      <c r="L15" s="41">
        <f aca="true" t="shared" si="7" ref="L15:L22">G15*20</f>
        <v>3540</v>
      </c>
      <c r="M15" s="41">
        <f>J15*15%</f>
        <v>1062</v>
      </c>
      <c r="N15" s="165">
        <v>2046.66</v>
      </c>
      <c r="O15" s="165"/>
      <c r="P15" s="41">
        <f aca="true" t="shared" si="8" ref="P15:P22">J15+K15+L15+M15+N15-O15</f>
        <v>17711.16</v>
      </c>
    </row>
    <row r="16" spans="1:16" ht="12.75">
      <c r="A16" s="83"/>
      <c r="B16" s="84"/>
      <c r="C16" s="29" t="s">
        <v>41</v>
      </c>
      <c r="D16" s="2">
        <v>27018310</v>
      </c>
      <c r="E16" s="80" t="s">
        <v>683</v>
      </c>
      <c r="F16" s="26">
        <v>48</v>
      </c>
      <c r="G16" s="26">
        <f t="shared" si="5"/>
        <v>48</v>
      </c>
      <c r="H16" s="26">
        <v>40</v>
      </c>
      <c r="I16" s="26">
        <v>22.5</v>
      </c>
      <c r="J16" s="27">
        <f t="shared" si="6"/>
        <v>1920</v>
      </c>
      <c r="K16" s="27">
        <f t="shared" si="6"/>
        <v>1080</v>
      </c>
      <c r="L16" s="27">
        <f t="shared" si="7"/>
        <v>960</v>
      </c>
      <c r="M16" s="27">
        <v>0</v>
      </c>
      <c r="N16" s="131">
        <v>1923.94</v>
      </c>
      <c r="O16" s="131"/>
      <c r="P16" s="27">
        <f t="shared" si="8"/>
        <v>5883.9400000000005</v>
      </c>
    </row>
    <row r="17" spans="1:16" ht="12.75">
      <c r="A17" s="83"/>
      <c r="B17" s="84"/>
      <c r="C17" s="29" t="s">
        <v>42</v>
      </c>
      <c r="D17" s="2">
        <v>27018310</v>
      </c>
      <c r="E17" s="80" t="s">
        <v>682</v>
      </c>
      <c r="F17" s="26">
        <v>96</v>
      </c>
      <c r="G17" s="26">
        <f t="shared" si="5"/>
        <v>96</v>
      </c>
      <c r="H17" s="26">
        <v>40</v>
      </c>
      <c r="I17" s="26">
        <v>22.5</v>
      </c>
      <c r="J17" s="27">
        <f t="shared" si="6"/>
        <v>3840</v>
      </c>
      <c r="K17" s="27">
        <f t="shared" si="6"/>
        <v>2160</v>
      </c>
      <c r="L17" s="27">
        <f t="shared" si="7"/>
        <v>1920</v>
      </c>
      <c r="M17" s="27">
        <v>0</v>
      </c>
      <c r="N17" s="131">
        <v>1667.42</v>
      </c>
      <c r="O17" s="131"/>
      <c r="P17" s="27">
        <f t="shared" si="8"/>
        <v>9587.42</v>
      </c>
    </row>
    <row r="18" spans="1:16" ht="12.75">
      <c r="A18" s="83"/>
      <c r="B18" s="84"/>
      <c r="C18" s="29" t="s">
        <v>43</v>
      </c>
      <c r="D18" s="2">
        <v>27018310</v>
      </c>
      <c r="E18" s="80" t="s">
        <v>681</v>
      </c>
      <c r="F18" s="26">
        <v>175</v>
      </c>
      <c r="G18" s="26">
        <f t="shared" si="5"/>
        <v>175</v>
      </c>
      <c r="H18" s="26">
        <v>40</v>
      </c>
      <c r="I18" s="26">
        <v>22.5</v>
      </c>
      <c r="J18" s="27">
        <f t="shared" si="6"/>
        <v>7000</v>
      </c>
      <c r="K18" s="27">
        <f t="shared" si="6"/>
        <v>3937.5</v>
      </c>
      <c r="L18" s="27">
        <f t="shared" si="7"/>
        <v>3500</v>
      </c>
      <c r="M18" s="27">
        <v>0</v>
      </c>
      <c r="N18" s="131">
        <v>2324.76</v>
      </c>
      <c r="O18" s="131"/>
      <c r="P18" s="27">
        <f t="shared" si="8"/>
        <v>16762.260000000002</v>
      </c>
    </row>
    <row r="19" spans="1:16" ht="12.75">
      <c r="A19" s="83"/>
      <c r="B19" s="84"/>
      <c r="C19" s="29" t="s">
        <v>44</v>
      </c>
      <c r="D19" s="2">
        <v>27018310</v>
      </c>
      <c r="E19" s="80" t="s">
        <v>686</v>
      </c>
      <c r="F19" s="26">
        <v>24</v>
      </c>
      <c r="G19" s="26">
        <f t="shared" si="5"/>
        <v>24</v>
      </c>
      <c r="H19" s="26">
        <v>40</v>
      </c>
      <c r="I19" s="26">
        <v>22.5</v>
      </c>
      <c r="J19" s="27">
        <f t="shared" si="6"/>
        <v>960</v>
      </c>
      <c r="K19" s="27">
        <f t="shared" si="6"/>
        <v>540</v>
      </c>
      <c r="L19" s="27">
        <f t="shared" si="7"/>
        <v>480</v>
      </c>
      <c r="M19" s="27">
        <v>0</v>
      </c>
      <c r="N19" s="131">
        <v>545.12</v>
      </c>
      <c r="O19" s="131"/>
      <c r="P19" s="27">
        <f t="shared" si="8"/>
        <v>2525.12</v>
      </c>
    </row>
    <row r="20" spans="1:16" ht="12.75">
      <c r="A20" s="83"/>
      <c r="B20" s="84"/>
      <c r="C20" s="70" t="s">
        <v>137</v>
      </c>
      <c r="D20" s="2">
        <v>27018310</v>
      </c>
      <c r="E20" s="85" t="s">
        <v>685</v>
      </c>
      <c r="F20" s="26">
        <v>43</v>
      </c>
      <c r="G20" s="26">
        <f t="shared" si="5"/>
        <v>43</v>
      </c>
      <c r="H20" s="26">
        <v>40</v>
      </c>
      <c r="I20" s="26">
        <v>22.5</v>
      </c>
      <c r="J20" s="27">
        <f t="shared" si="6"/>
        <v>1720</v>
      </c>
      <c r="K20" s="27">
        <f t="shared" si="6"/>
        <v>967.5</v>
      </c>
      <c r="L20" s="27">
        <f t="shared" si="7"/>
        <v>860</v>
      </c>
      <c r="M20" s="27">
        <v>0</v>
      </c>
      <c r="N20" s="131">
        <v>545.12</v>
      </c>
      <c r="O20" s="131"/>
      <c r="P20" s="27">
        <f t="shared" si="8"/>
        <v>4092.62</v>
      </c>
    </row>
    <row r="21" spans="1:16" ht="12.75">
      <c r="A21" s="83"/>
      <c r="B21" s="84"/>
      <c r="C21" s="70" t="s">
        <v>147</v>
      </c>
      <c r="D21" s="2">
        <v>30644046</v>
      </c>
      <c r="E21" s="225" t="s">
        <v>449</v>
      </c>
      <c r="F21" s="26">
        <v>0</v>
      </c>
      <c r="G21" s="71">
        <f t="shared" si="5"/>
        <v>0</v>
      </c>
      <c r="H21" s="26">
        <v>40</v>
      </c>
      <c r="I21" s="26">
        <v>22.5</v>
      </c>
      <c r="J21" s="27">
        <f t="shared" si="6"/>
        <v>0</v>
      </c>
      <c r="K21" s="27">
        <f t="shared" si="6"/>
        <v>0</v>
      </c>
      <c r="L21" s="27">
        <f t="shared" si="7"/>
        <v>0</v>
      </c>
      <c r="M21" s="27">
        <v>0</v>
      </c>
      <c r="N21" s="131"/>
      <c r="O21" s="131"/>
      <c r="P21" s="27">
        <f t="shared" si="8"/>
        <v>0</v>
      </c>
    </row>
    <row r="22" spans="1:16" ht="12.75">
      <c r="A22" s="83"/>
      <c r="B22" s="84"/>
      <c r="C22" s="70" t="s">
        <v>157</v>
      </c>
      <c r="D22" s="9">
        <v>27018310</v>
      </c>
      <c r="E22" s="85" t="s">
        <v>684</v>
      </c>
      <c r="F22" s="26">
        <v>17</v>
      </c>
      <c r="G22" s="71">
        <f t="shared" si="5"/>
        <v>17</v>
      </c>
      <c r="H22" s="26">
        <v>40</v>
      </c>
      <c r="I22" s="26">
        <v>22.5</v>
      </c>
      <c r="J22" s="27">
        <f t="shared" si="6"/>
        <v>680</v>
      </c>
      <c r="K22" s="27">
        <f t="shared" si="6"/>
        <v>382.5</v>
      </c>
      <c r="L22" s="27">
        <f t="shared" si="7"/>
        <v>340</v>
      </c>
      <c r="M22" s="27">
        <v>0</v>
      </c>
      <c r="N22" s="166">
        <v>545.12</v>
      </c>
      <c r="O22" s="166"/>
      <c r="P22" s="27">
        <f t="shared" si="8"/>
        <v>1947.62</v>
      </c>
    </row>
    <row r="23" spans="1:16" ht="12.75">
      <c r="A23" s="83"/>
      <c r="B23" s="84"/>
      <c r="C23" s="116" t="s">
        <v>37</v>
      </c>
      <c r="D23" s="66"/>
      <c r="E23" s="87"/>
      <c r="F23" s="30">
        <f>SUM(F15:F22)</f>
        <v>580</v>
      </c>
      <c r="G23" s="30">
        <f>SUM(G15:G22)</f>
        <v>580</v>
      </c>
      <c r="H23" s="30"/>
      <c r="I23" s="30"/>
      <c r="J23" s="31">
        <f aca="true" t="shared" si="9" ref="J23:O23">SUM(J15:J22)</f>
        <v>23200</v>
      </c>
      <c r="K23" s="31">
        <f t="shared" si="9"/>
        <v>13050</v>
      </c>
      <c r="L23" s="31">
        <f t="shared" si="9"/>
        <v>11600</v>
      </c>
      <c r="M23" s="31">
        <f t="shared" si="9"/>
        <v>1062</v>
      </c>
      <c r="N23" s="31">
        <f t="shared" si="9"/>
        <v>9598.140000000003</v>
      </c>
      <c r="O23" s="155">
        <f t="shared" si="9"/>
        <v>0</v>
      </c>
      <c r="P23" s="31">
        <f>SUM(P15:P22)</f>
        <v>58510.14000000001</v>
      </c>
    </row>
    <row r="24" spans="1:16" ht="12.75">
      <c r="A24" s="32"/>
      <c r="B24" s="33"/>
      <c r="C24" s="34"/>
      <c r="D24" s="65"/>
      <c r="E24" s="12"/>
      <c r="F24" s="35"/>
      <c r="G24" s="35"/>
      <c r="H24" s="35"/>
      <c r="I24" s="35"/>
      <c r="J24" s="36"/>
      <c r="K24" s="36"/>
      <c r="L24" s="36"/>
      <c r="M24" s="36"/>
      <c r="N24" s="36"/>
      <c r="O24" s="160"/>
      <c r="P24" s="37"/>
    </row>
    <row r="25" spans="1:16" ht="12.75">
      <c r="A25" s="226">
        <v>3</v>
      </c>
      <c r="B25" s="38" t="s">
        <v>45</v>
      </c>
      <c r="C25" s="39" t="s">
        <v>46</v>
      </c>
      <c r="D25" s="120">
        <v>19893500</v>
      </c>
      <c r="E25" s="227" t="s">
        <v>729</v>
      </c>
      <c r="F25" s="228">
        <v>43</v>
      </c>
      <c r="G25" s="228">
        <f aca="true" t="shared" si="10" ref="G25:G31">F25</f>
        <v>43</v>
      </c>
      <c r="H25" s="228">
        <v>40</v>
      </c>
      <c r="I25" s="228">
        <v>22.5</v>
      </c>
      <c r="J25" s="229">
        <f aca="true" t="shared" si="11" ref="J25:K31">F25*H25</f>
        <v>1720</v>
      </c>
      <c r="K25" s="229">
        <f t="shared" si="11"/>
        <v>967.5</v>
      </c>
      <c r="L25" s="229">
        <f aca="true" t="shared" si="12" ref="L25:L31">G25*20</f>
        <v>860</v>
      </c>
      <c r="M25" s="229">
        <f>J25*15%</f>
        <v>258</v>
      </c>
      <c r="N25" s="234">
        <v>1169.52</v>
      </c>
      <c r="O25" s="234"/>
      <c r="P25" s="229">
        <f aca="true" t="shared" si="13" ref="P25:P31">J25+K25+L25+M25+N25-O25</f>
        <v>4975.02</v>
      </c>
    </row>
    <row r="26" spans="1:16" ht="12.75">
      <c r="A26" s="83"/>
      <c r="B26" s="84"/>
      <c r="C26" s="29" t="s">
        <v>48</v>
      </c>
      <c r="D26" s="2">
        <v>19613650</v>
      </c>
      <c r="E26" s="80" t="s">
        <v>720</v>
      </c>
      <c r="F26" s="26">
        <v>99</v>
      </c>
      <c r="G26" s="26">
        <f>F26</f>
        <v>99</v>
      </c>
      <c r="H26" s="26">
        <v>40</v>
      </c>
      <c r="I26" s="26">
        <v>22.5</v>
      </c>
      <c r="J26" s="27">
        <f t="shared" si="11"/>
        <v>3960</v>
      </c>
      <c r="K26" s="27">
        <f t="shared" si="11"/>
        <v>2227.5</v>
      </c>
      <c r="L26" s="27">
        <f>G26*20</f>
        <v>1980</v>
      </c>
      <c r="M26" s="27">
        <v>0</v>
      </c>
      <c r="N26" s="131">
        <v>1587.25</v>
      </c>
      <c r="O26" s="131"/>
      <c r="P26" s="27">
        <f>J26+K26+L26+M26+N26-O26</f>
        <v>9754.75</v>
      </c>
    </row>
    <row r="27" spans="1:16" ht="12.75">
      <c r="A27" s="83"/>
      <c r="B27" s="84"/>
      <c r="C27" s="70" t="s">
        <v>138</v>
      </c>
      <c r="D27" s="9">
        <v>19893470</v>
      </c>
      <c r="E27" s="85" t="s">
        <v>715</v>
      </c>
      <c r="F27" s="26">
        <v>51</v>
      </c>
      <c r="G27" s="71">
        <f>F27</f>
        <v>51</v>
      </c>
      <c r="H27" s="26">
        <v>40</v>
      </c>
      <c r="I27" s="26">
        <v>22.5</v>
      </c>
      <c r="J27" s="27">
        <f t="shared" si="11"/>
        <v>2040</v>
      </c>
      <c r="K27" s="27">
        <f t="shared" si="11"/>
        <v>1147.5</v>
      </c>
      <c r="L27" s="27">
        <f>G27*20</f>
        <v>1020</v>
      </c>
      <c r="M27" s="27">
        <v>0</v>
      </c>
      <c r="N27" s="131">
        <v>272.56</v>
      </c>
      <c r="O27" s="131"/>
      <c r="P27" s="27">
        <f>J27+K27+L27+M27+N27-O27</f>
        <v>4480.06</v>
      </c>
    </row>
    <row r="28" spans="1:17" ht="12.75">
      <c r="A28" s="90"/>
      <c r="B28" s="91"/>
      <c r="C28" s="29" t="s">
        <v>47</v>
      </c>
      <c r="D28" s="2">
        <v>19935524</v>
      </c>
      <c r="E28" s="80" t="s">
        <v>694</v>
      </c>
      <c r="F28" s="26">
        <v>140</v>
      </c>
      <c r="G28" s="26">
        <f t="shared" si="10"/>
        <v>140</v>
      </c>
      <c r="H28" s="26">
        <v>40</v>
      </c>
      <c r="I28" s="26">
        <v>22.5</v>
      </c>
      <c r="J28" s="27">
        <f t="shared" si="11"/>
        <v>5600</v>
      </c>
      <c r="K28" s="27">
        <f t="shared" si="11"/>
        <v>3150</v>
      </c>
      <c r="L28" s="27">
        <f t="shared" si="12"/>
        <v>2800</v>
      </c>
      <c r="M28" s="27">
        <v>0</v>
      </c>
      <c r="N28" s="131">
        <v>1988.07</v>
      </c>
      <c r="O28" s="131"/>
      <c r="P28" s="235">
        <f t="shared" si="13"/>
        <v>13538.07</v>
      </c>
      <c r="Q28" s="83"/>
    </row>
    <row r="29" spans="1:17" ht="12.75">
      <c r="A29" s="83"/>
      <c r="B29" s="84"/>
      <c r="C29" s="128" t="s">
        <v>49</v>
      </c>
      <c r="D29" s="2">
        <v>30455527</v>
      </c>
      <c r="E29" s="80" t="s">
        <v>762</v>
      </c>
      <c r="F29" s="26">
        <v>73</v>
      </c>
      <c r="G29" s="26">
        <f t="shared" si="10"/>
        <v>73</v>
      </c>
      <c r="H29" s="26">
        <v>40</v>
      </c>
      <c r="I29" s="26">
        <v>22.5</v>
      </c>
      <c r="J29" s="27">
        <f t="shared" si="11"/>
        <v>2920</v>
      </c>
      <c r="K29" s="27">
        <f t="shared" si="11"/>
        <v>1642.5</v>
      </c>
      <c r="L29" s="27">
        <f t="shared" si="12"/>
        <v>1460</v>
      </c>
      <c r="M29" s="27">
        <v>0</v>
      </c>
      <c r="N29" s="131">
        <v>1458.99</v>
      </c>
      <c r="O29" s="131"/>
      <c r="P29" s="235">
        <f t="shared" si="13"/>
        <v>7481.49</v>
      </c>
      <c r="Q29" s="83"/>
    </row>
    <row r="30" spans="1:17" ht="12.75">
      <c r="A30" s="83"/>
      <c r="B30" s="84"/>
      <c r="C30" s="29" t="s">
        <v>50</v>
      </c>
      <c r="D30" s="2">
        <v>20124275</v>
      </c>
      <c r="E30" s="80" t="s">
        <v>711</v>
      </c>
      <c r="F30" s="26">
        <v>58</v>
      </c>
      <c r="G30" s="26">
        <f t="shared" si="10"/>
        <v>58</v>
      </c>
      <c r="H30" s="26">
        <v>40</v>
      </c>
      <c r="I30" s="26">
        <v>22.5</v>
      </c>
      <c r="J30" s="27">
        <f t="shared" si="11"/>
        <v>2320</v>
      </c>
      <c r="K30" s="27">
        <f t="shared" si="11"/>
        <v>1305</v>
      </c>
      <c r="L30" s="27">
        <f t="shared" si="12"/>
        <v>1160</v>
      </c>
      <c r="M30" s="27">
        <v>0</v>
      </c>
      <c r="N30" s="131">
        <v>1587.25</v>
      </c>
      <c r="O30" s="131"/>
      <c r="P30" s="235">
        <f t="shared" si="13"/>
        <v>6372.25</v>
      </c>
      <c r="Q30" s="238"/>
    </row>
    <row r="31" spans="1:17" ht="12.75">
      <c r="A31" s="83"/>
      <c r="B31" s="84"/>
      <c r="C31" s="29" t="s">
        <v>51</v>
      </c>
      <c r="D31" s="2">
        <v>19893810</v>
      </c>
      <c r="E31" s="80" t="s">
        <v>676</v>
      </c>
      <c r="F31" s="26">
        <v>116</v>
      </c>
      <c r="G31" s="26">
        <f t="shared" si="10"/>
        <v>116</v>
      </c>
      <c r="H31" s="26">
        <v>40</v>
      </c>
      <c r="I31" s="26">
        <v>22.5</v>
      </c>
      <c r="J31" s="27">
        <f t="shared" si="11"/>
        <v>4640</v>
      </c>
      <c r="K31" s="27">
        <f t="shared" si="11"/>
        <v>2610</v>
      </c>
      <c r="L31" s="27">
        <f t="shared" si="12"/>
        <v>2320</v>
      </c>
      <c r="M31" s="27">
        <v>0</v>
      </c>
      <c r="N31" s="131">
        <v>1475.02</v>
      </c>
      <c r="O31" s="131"/>
      <c r="P31" s="235">
        <f t="shared" si="13"/>
        <v>11045.02</v>
      </c>
      <c r="Q31" s="239"/>
    </row>
    <row r="32" spans="1:17" ht="12.75">
      <c r="A32" s="83"/>
      <c r="B32" s="84"/>
      <c r="C32" s="116" t="s">
        <v>37</v>
      </c>
      <c r="D32" s="6"/>
      <c r="E32" s="87"/>
      <c r="F32" s="30">
        <f>SUM(F25:F31)</f>
        <v>580</v>
      </c>
      <c r="G32" s="104">
        <f>SUM(G25:G31)</f>
        <v>580</v>
      </c>
      <c r="H32" s="30"/>
      <c r="I32" s="30"/>
      <c r="J32" s="31">
        <f aca="true" t="shared" si="14" ref="J32:P32">SUM(J25:J31)</f>
        <v>23200</v>
      </c>
      <c r="K32" s="31">
        <f t="shared" si="14"/>
        <v>13050</v>
      </c>
      <c r="L32" s="31">
        <f t="shared" si="14"/>
        <v>11600</v>
      </c>
      <c r="M32" s="31">
        <f t="shared" si="14"/>
        <v>258</v>
      </c>
      <c r="N32" s="31">
        <f t="shared" si="14"/>
        <v>9538.66</v>
      </c>
      <c r="O32" s="155">
        <f t="shared" si="14"/>
        <v>0</v>
      </c>
      <c r="P32" s="236">
        <f t="shared" si="14"/>
        <v>57646.66</v>
      </c>
      <c r="Q32" s="239"/>
    </row>
    <row r="33" spans="1:17" ht="12.75">
      <c r="A33" s="32"/>
      <c r="B33" s="33"/>
      <c r="C33" s="13"/>
      <c r="D33" s="8"/>
      <c r="E33" s="111"/>
      <c r="F33" s="42"/>
      <c r="G33" s="42"/>
      <c r="H33" s="42"/>
      <c r="I33" s="42"/>
      <c r="J33" s="43"/>
      <c r="K33" s="43"/>
      <c r="L33" s="43"/>
      <c r="M33" s="43"/>
      <c r="N33" s="43"/>
      <c r="O33" s="171"/>
      <c r="P33" s="43"/>
      <c r="Q33" s="239"/>
    </row>
    <row r="34" spans="1:17" ht="25.5">
      <c r="A34" s="21">
        <v>4</v>
      </c>
      <c r="B34" s="38" t="s">
        <v>52</v>
      </c>
      <c r="C34" s="224" t="s">
        <v>148</v>
      </c>
      <c r="D34" s="120">
        <v>17153726</v>
      </c>
      <c r="E34" s="89" t="s">
        <v>698</v>
      </c>
      <c r="F34" s="40">
        <v>162</v>
      </c>
      <c r="G34" s="40">
        <f aca="true" t="shared" si="15" ref="G34:G40">F34</f>
        <v>162</v>
      </c>
      <c r="H34" s="40">
        <v>40</v>
      </c>
      <c r="I34" s="40">
        <v>22.5</v>
      </c>
      <c r="J34" s="41">
        <f aca="true" t="shared" si="16" ref="J34:K38">F34*H34</f>
        <v>6480</v>
      </c>
      <c r="K34" s="41">
        <f t="shared" si="16"/>
        <v>3645</v>
      </c>
      <c r="L34" s="41">
        <f aca="true" t="shared" si="17" ref="L34:L40">G34*20</f>
        <v>3240</v>
      </c>
      <c r="M34" s="41">
        <f>J34*15%</f>
        <v>972</v>
      </c>
      <c r="N34" s="165">
        <v>2923.8</v>
      </c>
      <c r="O34" s="165"/>
      <c r="P34" s="237">
        <f aca="true" t="shared" si="18" ref="P34:P40">J34+K34+L34+M34+N34-O34</f>
        <v>17260.8</v>
      </c>
      <c r="Q34" s="239"/>
    </row>
    <row r="35" spans="1:17" ht="12.75">
      <c r="A35" s="90"/>
      <c r="B35" s="91"/>
      <c r="C35" s="29" t="s">
        <v>130</v>
      </c>
      <c r="D35" s="2">
        <v>17153726</v>
      </c>
      <c r="E35" s="225" t="s">
        <v>449</v>
      </c>
      <c r="F35" s="26">
        <v>0</v>
      </c>
      <c r="G35" s="26">
        <f t="shared" si="15"/>
        <v>0</v>
      </c>
      <c r="H35" s="26">
        <v>40</v>
      </c>
      <c r="I35" s="26">
        <v>22.5</v>
      </c>
      <c r="J35" s="27">
        <f t="shared" si="16"/>
        <v>0</v>
      </c>
      <c r="K35" s="27">
        <f t="shared" si="16"/>
        <v>0</v>
      </c>
      <c r="L35" s="27">
        <f t="shared" si="17"/>
        <v>0</v>
      </c>
      <c r="M35" s="27">
        <v>0</v>
      </c>
      <c r="N35" s="131">
        <v>0</v>
      </c>
      <c r="O35" s="131"/>
      <c r="P35" s="235">
        <f t="shared" si="18"/>
        <v>0</v>
      </c>
      <c r="Q35" s="239"/>
    </row>
    <row r="36" spans="1:17" ht="12.75">
      <c r="A36" s="83"/>
      <c r="B36" s="84"/>
      <c r="C36" s="29" t="s">
        <v>551</v>
      </c>
      <c r="D36" s="2">
        <v>17153726</v>
      </c>
      <c r="E36" s="80" t="s">
        <v>696</v>
      </c>
      <c r="F36" s="26">
        <v>85</v>
      </c>
      <c r="G36" s="26">
        <f t="shared" si="15"/>
        <v>85</v>
      </c>
      <c r="H36" s="26">
        <v>40</v>
      </c>
      <c r="I36" s="26">
        <v>22.5</v>
      </c>
      <c r="J36" s="27">
        <f t="shared" si="16"/>
        <v>3400</v>
      </c>
      <c r="K36" s="27">
        <f t="shared" si="16"/>
        <v>1912.5</v>
      </c>
      <c r="L36" s="27">
        <f t="shared" si="17"/>
        <v>1700</v>
      </c>
      <c r="M36" s="27">
        <v>0</v>
      </c>
      <c r="N36" s="131">
        <v>1362.79</v>
      </c>
      <c r="O36" s="131"/>
      <c r="P36" s="235">
        <f t="shared" si="18"/>
        <v>8375.29</v>
      </c>
      <c r="Q36" s="239"/>
    </row>
    <row r="37" spans="1:17" ht="12.75">
      <c r="A37" s="83"/>
      <c r="B37" s="84"/>
      <c r="C37" s="77" t="s">
        <v>53</v>
      </c>
      <c r="D37" s="2">
        <v>17153726</v>
      </c>
      <c r="E37" s="80" t="s">
        <v>699</v>
      </c>
      <c r="F37" s="26">
        <v>120</v>
      </c>
      <c r="G37" s="26">
        <f t="shared" si="15"/>
        <v>120</v>
      </c>
      <c r="H37" s="26">
        <v>40</v>
      </c>
      <c r="I37" s="26">
        <v>22.5</v>
      </c>
      <c r="J37" s="27">
        <f t="shared" si="16"/>
        <v>4800</v>
      </c>
      <c r="K37" s="27">
        <f t="shared" si="16"/>
        <v>2700</v>
      </c>
      <c r="L37" s="27">
        <f t="shared" si="17"/>
        <v>2400</v>
      </c>
      <c r="M37" s="27">
        <v>0</v>
      </c>
      <c r="N37" s="131">
        <v>1667.42</v>
      </c>
      <c r="O37" s="131"/>
      <c r="P37" s="235">
        <f t="shared" si="18"/>
        <v>11567.42</v>
      </c>
      <c r="Q37" s="83"/>
    </row>
    <row r="38" spans="1:16" ht="12.75">
      <c r="A38" s="83"/>
      <c r="B38" s="84"/>
      <c r="C38" s="29" t="s">
        <v>133</v>
      </c>
      <c r="D38" s="2">
        <v>17153726</v>
      </c>
      <c r="E38" s="80" t="s">
        <v>697</v>
      </c>
      <c r="F38" s="26">
        <v>42</v>
      </c>
      <c r="G38" s="26">
        <f t="shared" si="15"/>
        <v>42</v>
      </c>
      <c r="H38" s="26">
        <v>40</v>
      </c>
      <c r="I38" s="26">
        <v>22.5</v>
      </c>
      <c r="J38" s="27">
        <f t="shared" si="16"/>
        <v>1680</v>
      </c>
      <c r="K38" s="27">
        <f t="shared" si="16"/>
        <v>945</v>
      </c>
      <c r="L38" s="27">
        <f t="shared" si="17"/>
        <v>840</v>
      </c>
      <c r="M38" s="27">
        <v>0</v>
      </c>
      <c r="N38" s="131">
        <v>689.42</v>
      </c>
      <c r="O38" s="131"/>
      <c r="P38" s="27">
        <f t="shared" si="18"/>
        <v>4154.42</v>
      </c>
    </row>
    <row r="39" spans="1:16" ht="12.75">
      <c r="A39" s="83"/>
      <c r="B39" s="84"/>
      <c r="C39" s="74" t="s">
        <v>139</v>
      </c>
      <c r="D39" s="2">
        <v>17153726</v>
      </c>
      <c r="E39" s="80" t="s">
        <v>701</v>
      </c>
      <c r="F39" s="26">
        <v>120</v>
      </c>
      <c r="G39" s="26">
        <f t="shared" si="15"/>
        <v>120</v>
      </c>
      <c r="H39" s="26">
        <v>40</v>
      </c>
      <c r="I39" s="26">
        <v>22.5</v>
      </c>
      <c r="J39" s="27">
        <f>F39*H39</f>
        <v>4800</v>
      </c>
      <c r="K39" s="27">
        <f>G39*I39</f>
        <v>2700</v>
      </c>
      <c r="L39" s="27">
        <f t="shared" si="17"/>
        <v>2400</v>
      </c>
      <c r="M39" s="27">
        <v>0</v>
      </c>
      <c r="N39" s="131">
        <v>1923.94</v>
      </c>
      <c r="O39" s="131"/>
      <c r="P39" s="27">
        <f t="shared" si="18"/>
        <v>11823.94</v>
      </c>
    </row>
    <row r="40" spans="1:16" ht="12.75">
      <c r="A40" s="83"/>
      <c r="B40" s="84"/>
      <c r="C40" s="70" t="s">
        <v>140</v>
      </c>
      <c r="D40" s="9">
        <v>17153726</v>
      </c>
      <c r="E40" s="85" t="s">
        <v>700</v>
      </c>
      <c r="F40" s="71">
        <v>51</v>
      </c>
      <c r="G40" s="26">
        <f t="shared" si="15"/>
        <v>51</v>
      </c>
      <c r="H40" s="71">
        <v>40</v>
      </c>
      <c r="I40" s="71">
        <v>22.5</v>
      </c>
      <c r="J40" s="72">
        <f>F40*H40</f>
        <v>2040</v>
      </c>
      <c r="K40" s="72">
        <f>G40*I40</f>
        <v>1147.5</v>
      </c>
      <c r="L40" s="72">
        <f t="shared" si="17"/>
        <v>1020</v>
      </c>
      <c r="M40" s="72">
        <v>0</v>
      </c>
      <c r="N40" s="166">
        <v>1090.24</v>
      </c>
      <c r="O40" s="166"/>
      <c r="P40" s="72">
        <f t="shared" si="18"/>
        <v>5297.74</v>
      </c>
    </row>
    <row r="41" spans="1:16" ht="12.75">
      <c r="A41" s="99"/>
      <c r="B41" s="99"/>
      <c r="C41" s="56" t="s">
        <v>37</v>
      </c>
      <c r="D41" s="1"/>
      <c r="E41" s="110"/>
      <c r="F41" s="56">
        <f>SUM(F34:F40)</f>
        <v>580</v>
      </c>
      <c r="G41" s="56">
        <f>SUM(G34:G40)</f>
        <v>580</v>
      </c>
      <c r="H41" s="56"/>
      <c r="I41" s="56"/>
      <c r="J41" s="52">
        <f aca="true" t="shared" si="19" ref="J41:P41">SUM(J34:J40)</f>
        <v>23200</v>
      </c>
      <c r="K41" s="52">
        <f t="shared" si="19"/>
        <v>13050</v>
      </c>
      <c r="L41" s="52">
        <f t="shared" si="19"/>
        <v>11600</v>
      </c>
      <c r="M41" s="52">
        <f t="shared" si="19"/>
        <v>972</v>
      </c>
      <c r="N41" s="52">
        <f t="shared" si="19"/>
        <v>9657.61</v>
      </c>
      <c r="O41" s="176">
        <f t="shared" si="19"/>
        <v>0</v>
      </c>
      <c r="P41" s="52">
        <f t="shared" si="19"/>
        <v>58479.61</v>
      </c>
    </row>
    <row r="42" spans="1:16" ht="12.75">
      <c r="A42" s="97"/>
      <c r="B42" s="98"/>
      <c r="C42" s="19"/>
      <c r="D42" s="18"/>
      <c r="E42" s="112"/>
      <c r="F42" s="105"/>
      <c r="G42" s="67"/>
      <c r="H42" s="67"/>
      <c r="I42" s="67"/>
      <c r="J42" s="68"/>
      <c r="K42" s="68"/>
      <c r="L42" s="68"/>
      <c r="M42" s="68"/>
      <c r="N42" s="68"/>
      <c r="O42" s="181"/>
      <c r="P42" s="69"/>
    </row>
    <row r="43" spans="1:16" ht="12.75">
      <c r="A43" s="24">
        <v>5</v>
      </c>
      <c r="B43" s="24" t="s">
        <v>55</v>
      </c>
      <c r="C43" s="16" t="s">
        <v>56</v>
      </c>
      <c r="D43" s="1">
        <v>28397840</v>
      </c>
      <c r="E43" s="80" t="s">
        <v>756</v>
      </c>
      <c r="F43" s="26">
        <v>249</v>
      </c>
      <c r="G43" s="26">
        <f aca="true" t="shared" si="20" ref="G43:G49">F43</f>
        <v>249</v>
      </c>
      <c r="H43" s="26">
        <v>40</v>
      </c>
      <c r="I43" s="26">
        <v>22.5</v>
      </c>
      <c r="J43" s="27">
        <f aca="true" t="shared" si="21" ref="J43:K49">F43*H43</f>
        <v>9960</v>
      </c>
      <c r="K43" s="27">
        <f t="shared" si="21"/>
        <v>5602.5</v>
      </c>
      <c r="L43" s="27">
        <f aca="true" t="shared" si="22" ref="L43:L49">G43*20</f>
        <v>4980</v>
      </c>
      <c r="M43" s="27">
        <f>J43*15%</f>
        <v>1494</v>
      </c>
      <c r="N43" s="131">
        <v>4299.71</v>
      </c>
      <c r="O43" s="131"/>
      <c r="P43" s="27">
        <f aca="true" t="shared" si="23" ref="P43:P49">J43+K43+L43+M43+N43-O43</f>
        <v>26336.21</v>
      </c>
    </row>
    <row r="44" spans="1:16" ht="12.75">
      <c r="A44" s="90"/>
      <c r="B44" s="91"/>
      <c r="C44" s="29" t="s">
        <v>57</v>
      </c>
      <c r="D44" s="2">
        <v>28397840</v>
      </c>
      <c r="E44" s="80" t="s">
        <v>755</v>
      </c>
      <c r="F44" s="26">
        <v>25</v>
      </c>
      <c r="G44" s="26">
        <f t="shared" si="20"/>
        <v>25</v>
      </c>
      <c r="H44" s="26">
        <v>40</v>
      </c>
      <c r="I44" s="26">
        <v>22.5</v>
      </c>
      <c r="J44" s="27">
        <f t="shared" si="21"/>
        <v>1000</v>
      </c>
      <c r="K44" s="27">
        <f t="shared" si="21"/>
        <v>562.5</v>
      </c>
      <c r="L44" s="27">
        <f t="shared" si="22"/>
        <v>500</v>
      </c>
      <c r="M44" s="27">
        <v>0</v>
      </c>
      <c r="N44" s="131">
        <v>144.3</v>
      </c>
      <c r="O44" s="131"/>
      <c r="P44" s="27">
        <f t="shared" si="23"/>
        <v>2206.8</v>
      </c>
    </row>
    <row r="45" spans="1:16" ht="12.75">
      <c r="A45" s="83"/>
      <c r="B45" s="84"/>
      <c r="C45" s="29" t="s">
        <v>58</v>
      </c>
      <c r="D45" s="2">
        <v>19935575</v>
      </c>
      <c r="E45" s="80" t="s">
        <v>667</v>
      </c>
      <c r="F45" s="26">
        <v>24</v>
      </c>
      <c r="G45" s="26">
        <f t="shared" si="20"/>
        <v>24</v>
      </c>
      <c r="H45" s="26">
        <v>40</v>
      </c>
      <c r="I45" s="26">
        <v>22.5</v>
      </c>
      <c r="J45" s="27">
        <f t="shared" si="21"/>
        <v>960</v>
      </c>
      <c r="K45" s="27">
        <f t="shared" si="21"/>
        <v>540</v>
      </c>
      <c r="L45" s="27">
        <f t="shared" si="22"/>
        <v>480</v>
      </c>
      <c r="M45" s="27">
        <v>0</v>
      </c>
      <c r="N45" s="131">
        <v>384.79</v>
      </c>
      <c r="O45" s="131"/>
      <c r="P45" s="27">
        <f t="shared" si="23"/>
        <v>2364.79</v>
      </c>
    </row>
    <row r="46" spans="1:16" ht="12.75">
      <c r="A46" s="83"/>
      <c r="B46" s="84"/>
      <c r="C46" s="29" t="s">
        <v>60</v>
      </c>
      <c r="D46" s="2">
        <v>19812300</v>
      </c>
      <c r="E46" s="80" t="s">
        <v>673</v>
      </c>
      <c r="F46" s="26">
        <v>48</v>
      </c>
      <c r="G46" s="26">
        <f t="shared" si="20"/>
        <v>48</v>
      </c>
      <c r="H46" s="26">
        <v>40</v>
      </c>
      <c r="I46" s="26">
        <v>22.5</v>
      </c>
      <c r="J46" s="27">
        <f t="shared" si="21"/>
        <v>1920</v>
      </c>
      <c r="K46" s="27">
        <f t="shared" si="21"/>
        <v>1080</v>
      </c>
      <c r="L46" s="27">
        <f t="shared" si="22"/>
        <v>960</v>
      </c>
      <c r="M46" s="27">
        <v>0</v>
      </c>
      <c r="N46" s="131">
        <v>769.58</v>
      </c>
      <c r="O46" s="131"/>
      <c r="P46" s="27">
        <f t="shared" si="23"/>
        <v>4729.58</v>
      </c>
    </row>
    <row r="47" spans="1:16" ht="12.75">
      <c r="A47" s="83"/>
      <c r="B47" s="84"/>
      <c r="C47" s="29" t="s">
        <v>59</v>
      </c>
      <c r="D47" s="2">
        <v>33277351</v>
      </c>
      <c r="E47" s="80" t="s">
        <v>717</v>
      </c>
      <c r="F47" s="26">
        <v>186</v>
      </c>
      <c r="G47" s="26">
        <f>F47</f>
        <v>186</v>
      </c>
      <c r="H47" s="26">
        <v>40</v>
      </c>
      <c r="I47" s="26">
        <v>22.5</v>
      </c>
      <c r="J47" s="27">
        <f t="shared" si="21"/>
        <v>7440</v>
      </c>
      <c r="K47" s="27">
        <f t="shared" si="21"/>
        <v>4185</v>
      </c>
      <c r="L47" s="27">
        <f>G47*20</f>
        <v>3720</v>
      </c>
      <c r="M47" s="27">
        <v>0</v>
      </c>
      <c r="N47" s="131">
        <v>3382.92</v>
      </c>
      <c r="O47" s="131"/>
      <c r="P47" s="27">
        <f>J47+K47+L47+M47+N47-O47</f>
        <v>18727.92</v>
      </c>
    </row>
    <row r="48" spans="1:16" ht="12.75">
      <c r="A48" s="83"/>
      <c r="B48" s="84"/>
      <c r="C48" s="29" t="s">
        <v>141</v>
      </c>
      <c r="D48" s="2">
        <v>11777755</v>
      </c>
      <c r="E48" s="80" t="s">
        <v>718</v>
      </c>
      <c r="F48" s="26">
        <v>24</v>
      </c>
      <c r="G48" s="26">
        <f t="shared" si="20"/>
        <v>24</v>
      </c>
      <c r="H48" s="26">
        <v>40</v>
      </c>
      <c r="I48" s="26">
        <v>22.5</v>
      </c>
      <c r="J48" s="27">
        <f t="shared" si="21"/>
        <v>960</v>
      </c>
      <c r="K48" s="27">
        <f t="shared" si="21"/>
        <v>540</v>
      </c>
      <c r="L48" s="27">
        <f t="shared" si="22"/>
        <v>480</v>
      </c>
      <c r="M48" s="27">
        <v>0</v>
      </c>
      <c r="N48" s="131">
        <v>384.79</v>
      </c>
      <c r="O48" s="131"/>
      <c r="P48" s="27">
        <f t="shared" si="23"/>
        <v>2364.79</v>
      </c>
    </row>
    <row r="49" spans="1:16" ht="12.75">
      <c r="A49" s="83"/>
      <c r="B49" s="84"/>
      <c r="C49" s="29" t="s">
        <v>142</v>
      </c>
      <c r="D49" s="2">
        <v>11777755</v>
      </c>
      <c r="E49" s="80" t="s">
        <v>731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131">
        <v>384.79</v>
      </c>
      <c r="O49" s="131"/>
      <c r="P49" s="27">
        <f t="shared" si="23"/>
        <v>2364.79</v>
      </c>
    </row>
    <row r="50" spans="1:16" ht="12.75">
      <c r="A50" s="83"/>
      <c r="B50" s="84"/>
      <c r="C50" s="116" t="s">
        <v>37</v>
      </c>
      <c r="D50" s="6"/>
      <c r="E50" s="87"/>
      <c r="F50" s="30">
        <f>SUM(F43:F49)</f>
        <v>580</v>
      </c>
      <c r="G50" s="30">
        <f>SUM(G43:G49)</f>
        <v>580</v>
      </c>
      <c r="H50" s="30"/>
      <c r="I50" s="30"/>
      <c r="J50" s="31">
        <f aca="true" t="shared" si="24" ref="J50:P50">SUM(J43:J49)</f>
        <v>23200</v>
      </c>
      <c r="K50" s="31">
        <f t="shared" si="24"/>
        <v>13050</v>
      </c>
      <c r="L50" s="31">
        <f t="shared" si="24"/>
        <v>11600</v>
      </c>
      <c r="M50" s="31">
        <f t="shared" si="24"/>
        <v>1494</v>
      </c>
      <c r="N50" s="31">
        <f t="shared" si="24"/>
        <v>9750.880000000001</v>
      </c>
      <c r="O50" s="155">
        <f t="shared" si="24"/>
        <v>0</v>
      </c>
      <c r="P50" s="31">
        <f t="shared" si="24"/>
        <v>59094.88</v>
      </c>
    </row>
    <row r="51" spans="1:16" ht="12.75">
      <c r="A51" s="92"/>
      <c r="B51" s="93"/>
      <c r="C51" s="14"/>
      <c r="D51" s="10"/>
      <c r="E51" s="113"/>
      <c r="F51" s="47"/>
      <c r="G51" s="47"/>
      <c r="H51" s="47"/>
      <c r="I51" s="47"/>
      <c r="J51" s="48"/>
      <c r="K51" s="48"/>
      <c r="L51" s="48"/>
      <c r="M51" s="48"/>
      <c r="N51" s="48"/>
      <c r="O51" s="188"/>
      <c r="P51" s="49"/>
    </row>
    <row r="52" spans="1:16" ht="25.5">
      <c r="A52" s="94">
        <v>6</v>
      </c>
      <c r="B52" s="121" t="s">
        <v>153</v>
      </c>
      <c r="C52" s="16" t="s">
        <v>65</v>
      </c>
      <c r="D52" s="1">
        <v>27597939</v>
      </c>
      <c r="E52" s="80" t="s">
        <v>690</v>
      </c>
      <c r="F52" s="26">
        <v>85</v>
      </c>
      <c r="G52" s="26">
        <f aca="true" t="shared" si="25" ref="G52:G62">F52</f>
        <v>85</v>
      </c>
      <c r="H52" s="26">
        <v>40</v>
      </c>
      <c r="I52" s="26">
        <v>22.5</v>
      </c>
      <c r="J52" s="27">
        <f aca="true" t="shared" si="26" ref="J52:K62">F52*H52</f>
        <v>3400</v>
      </c>
      <c r="K52" s="27">
        <f t="shared" si="26"/>
        <v>1912.5</v>
      </c>
      <c r="L52" s="27">
        <f>G52*20</f>
        <v>1700</v>
      </c>
      <c r="M52" s="27">
        <f>J52*15%</f>
        <v>510</v>
      </c>
      <c r="N52" s="131">
        <v>1169.52</v>
      </c>
      <c r="O52" s="131"/>
      <c r="P52" s="27">
        <f aca="true" t="shared" si="27" ref="P52:P62">J52+K52+L52+M52+N52-O52</f>
        <v>8692.02</v>
      </c>
    </row>
    <row r="53" spans="1:16" ht="12.75">
      <c r="A53" s="90"/>
      <c r="B53" s="91"/>
      <c r="C53" s="29" t="s">
        <v>66</v>
      </c>
      <c r="D53" s="2">
        <v>27597939</v>
      </c>
      <c r="E53" s="80" t="s">
        <v>705</v>
      </c>
      <c r="F53" s="26">
        <v>17</v>
      </c>
      <c r="G53" s="26">
        <f t="shared" si="25"/>
        <v>17</v>
      </c>
      <c r="H53" s="26">
        <v>40</v>
      </c>
      <c r="I53" s="26">
        <v>22.5</v>
      </c>
      <c r="J53" s="27">
        <f t="shared" si="26"/>
        <v>680</v>
      </c>
      <c r="K53" s="27">
        <f t="shared" si="26"/>
        <v>382.5</v>
      </c>
      <c r="L53" s="27">
        <f>F53*20</f>
        <v>340</v>
      </c>
      <c r="M53" s="27">
        <v>0</v>
      </c>
      <c r="N53" s="131">
        <v>272.56</v>
      </c>
      <c r="O53" s="131"/>
      <c r="P53" s="27">
        <f t="shared" si="27"/>
        <v>1675.06</v>
      </c>
    </row>
    <row r="54" spans="1:16" ht="12.75">
      <c r="A54" s="83"/>
      <c r="B54" s="84"/>
      <c r="C54" s="29" t="s">
        <v>149</v>
      </c>
      <c r="D54" s="2">
        <v>20255769</v>
      </c>
      <c r="E54" s="80" t="s">
        <v>757</v>
      </c>
      <c r="F54" s="26">
        <v>51</v>
      </c>
      <c r="G54" s="26">
        <f t="shared" si="25"/>
        <v>51</v>
      </c>
      <c r="H54" s="26">
        <v>40</v>
      </c>
      <c r="I54" s="26">
        <v>22.5</v>
      </c>
      <c r="J54" s="27">
        <f t="shared" si="26"/>
        <v>2040</v>
      </c>
      <c r="K54" s="27">
        <f t="shared" si="26"/>
        <v>1147.5</v>
      </c>
      <c r="L54" s="27">
        <f>F54*20</f>
        <v>1020</v>
      </c>
      <c r="M54" s="27">
        <v>0</v>
      </c>
      <c r="N54" s="131">
        <v>929.91</v>
      </c>
      <c r="O54" s="131"/>
      <c r="P54" s="27">
        <f t="shared" si="27"/>
        <v>5137.41</v>
      </c>
    </row>
    <row r="55" spans="1:16" ht="12.75">
      <c r="A55" s="83"/>
      <c r="B55" s="84"/>
      <c r="C55" s="128" t="s">
        <v>67</v>
      </c>
      <c r="D55" s="2">
        <v>20149229</v>
      </c>
      <c r="E55" s="80" t="s">
        <v>759</v>
      </c>
      <c r="F55" s="26">
        <v>99</v>
      </c>
      <c r="G55" s="26">
        <f t="shared" si="25"/>
        <v>99</v>
      </c>
      <c r="H55" s="26">
        <v>40</v>
      </c>
      <c r="I55" s="26">
        <v>22.5</v>
      </c>
      <c r="J55" s="27">
        <f t="shared" si="26"/>
        <v>3960</v>
      </c>
      <c r="K55" s="27">
        <f t="shared" si="26"/>
        <v>2227.5</v>
      </c>
      <c r="L55" s="27">
        <f aca="true" t="shared" si="28" ref="L55:L62">G55*20</f>
        <v>1980</v>
      </c>
      <c r="M55" s="27">
        <v>0</v>
      </c>
      <c r="N55" s="131">
        <v>1731.55</v>
      </c>
      <c r="O55" s="131"/>
      <c r="P55" s="27">
        <f t="shared" si="27"/>
        <v>9899.05</v>
      </c>
    </row>
    <row r="56" spans="1:16" ht="12.75">
      <c r="A56" s="83"/>
      <c r="B56" s="84"/>
      <c r="C56" s="128" t="s">
        <v>68</v>
      </c>
      <c r="D56" s="2">
        <v>20655714</v>
      </c>
      <c r="E56" s="80" t="s">
        <v>764</v>
      </c>
      <c r="F56" s="26">
        <v>48</v>
      </c>
      <c r="G56" s="26">
        <f t="shared" si="25"/>
        <v>48</v>
      </c>
      <c r="H56" s="26">
        <v>40</v>
      </c>
      <c r="I56" s="26">
        <v>22.5</v>
      </c>
      <c r="J56" s="27">
        <f t="shared" si="26"/>
        <v>1920</v>
      </c>
      <c r="K56" s="27">
        <f t="shared" si="26"/>
        <v>1080</v>
      </c>
      <c r="L56" s="27">
        <f t="shared" si="28"/>
        <v>960</v>
      </c>
      <c r="M56" s="27">
        <v>0</v>
      </c>
      <c r="N56" s="131">
        <v>897.84</v>
      </c>
      <c r="O56" s="131"/>
      <c r="P56" s="27">
        <f t="shared" si="27"/>
        <v>4857.84</v>
      </c>
    </row>
    <row r="57" spans="1:16" ht="12.75">
      <c r="A57" s="83"/>
      <c r="B57" s="84"/>
      <c r="C57" s="128" t="s">
        <v>150</v>
      </c>
      <c r="D57" s="2">
        <v>38873983</v>
      </c>
      <c r="E57" s="80" t="s">
        <v>760</v>
      </c>
      <c r="F57" s="26">
        <v>34</v>
      </c>
      <c r="G57" s="26">
        <f t="shared" si="25"/>
        <v>34</v>
      </c>
      <c r="H57" s="26">
        <v>40</v>
      </c>
      <c r="I57" s="26">
        <v>22.5</v>
      </c>
      <c r="J57" s="27">
        <f t="shared" si="26"/>
        <v>1360</v>
      </c>
      <c r="K57" s="27">
        <f t="shared" si="26"/>
        <v>765</v>
      </c>
      <c r="L57" s="27">
        <f t="shared" si="28"/>
        <v>680</v>
      </c>
      <c r="M57" s="27">
        <v>0</v>
      </c>
      <c r="N57" s="131">
        <v>545.12</v>
      </c>
      <c r="O57" s="131"/>
      <c r="P57" s="27">
        <f t="shared" si="27"/>
        <v>3350.12</v>
      </c>
    </row>
    <row r="58" spans="1:16" ht="12.75">
      <c r="A58" s="83"/>
      <c r="B58" s="84"/>
      <c r="C58" s="29" t="s">
        <v>151</v>
      </c>
      <c r="D58" s="2">
        <v>25917336</v>
      </c>
      <c r="E58" s="80" t="s">
        <v>736</v>
      </c>
      <c r="F58" s="26">
        <v>75</v>
      </c>
      <c r="G58" s="26">
        <f t="shared" si="25"/>
        <v>75</v>
      </c>
      <c r="H58" s="26">
        <v>40</v>
      </c>
      <c r="I58" s="26">
        <v>22.5</v>
      </c>
      <c r="J58" s="27">
        <f t="shared" si="26"/>
        <v>3000</v>
      </c>
      <c r="K58" s="27">
        <f t="shared" si="26"/>
        <v>1687.5</v>
      </c>
      <c r="L58" s="27">
        <f t="shared" si="28"/>
        <v>1500</v>
      </c>
      <c r="M58" s="27">
        <v>0</v>
      </c>
      <c r="N58" s="131">
        <v>929.39</v>
      </c>
      <c r="O58" s="131"/>
      <c r="P58" s="27">
        <f t="shared" si="27"/>
        <v>7116.89</v>
      </c>
    </row>
    <row r="59" spans="1:16" ht="12.75">
      <c r="A59" s="83"/>
      <c r="B59" s="84"/>
      <c r="C59" s="128" t="s">
        <v>113</v>
      </c>
      <c r="D59" s="2">
        <v>20074924</v>
      </c>
      <c r="E59" s="80" t="s">
        <v>763</v>
      </c>
      <c r="F59" s="26">
        <v>65</v>
      </c>
      <c r="G59" s="26">
        <f t="shared" si="25"/>
        <v>65</v>
      </c>
      <c r="H59" s="26">
        <v>40</v>
      </c>
      <c r="I59" s="26">
        <v>22.5</v>
      </c>
      <c r="J59" s="27">
        <f t="shared" si="26"/>
        <v>2600</v>
      </c>
      <c r="K59" s="27">
        <f t="shared" si="26"/>
        <v>1462.5</v>
      </c>
      <c r="L59" s="27">
        <f t="shared" si="28"/>
        <v>1300</v>
      </c>
      <c r="M59" s="27">
        <v>0</v>
      </c>
      <c r="N59" s="131">
        <v>1090.24</v>
      </c>
      <c r="O59" s="131"/>
      <c r="P59" s="27">
        <f t="shared" si="27"/>
        <v>6452.74</v>
      </c>
    </row>
    <row r="60" spans="1:16" ht="12.75">
      <c r="A60" s="83"/>
      <c r="B60" s="84"/>
      <c r="C60" s="29" t="s">
        <v>122</v>
      </c>
      <c r="D60" s="2">
        <v>25917336</v>
      </c>
      <c r="E60" s="80" t="s">
        <v>738</v>
      </c>
      <c r="F60" s="26">
        <v>48</v>
      </c>
      <c r="G60" s="26">
        <f t="shared" si="25"/>
        <v>48</v>
      </c>
      <c r="H60" s="26">
        <v>40</v>
      </c>
      <c r="I60" s="26">
        <v>22.5</v>
      </c>
      <c r="J60" s="27">
        <f t="shared" si="26"/>
        <v>1920</v>
      </c>
      <c r="K60" s="27">
        <f t="shared" si="26"/>
        <v>1080</v>
      </c>
      <c r="L60" s="27">
        <f t="shared" si="28"/>
        <v>960</v>
      </c>
      <c r="M60" s="27">
        <v>0</v>
      </c>
      <c r="N60" s="131">
        <v>1042.14</v>
      </c>
      <c r="O60" s="131"/>
      <c r="P60" s="27">
        <f t="shared" si="27"/>
        <v>5002.14</v>
      </c>
    </row>
    <row r="61" spans="1:16" ht="12.75">
      <c r="A61" s="83"/>
      <c r="B61" s="84"/>
      <c r="C61" s="29" t="s">
        <v>123</v>
      </c>
      <c r="D61" s="2">
        <v>25917336</v>
      </c>
      <c r="E61" s="80" t="s">
        <v>737</v>
      </c>
      <c r="F61" s="26">
        <v>58</v>
      </c>
      <c r="G61" s="26">
        <f t="shared" si="25"/>
        <v>58</v>
      </c>
      <c r="H61" s="26">
        <v>40</v>
      </c>
      <c r="I61" s="26">
        <v>22.5</v>
      </c>
      <c r="J61" s="27">
        <f t="shared" si="26"/>
        <v>2320</v>
      </c>
      <c r="K61" s="27">
        <f t="shared" si="26"/>
        <v>1305</v>
      </c>
      <c r="L61" s="27">
        <f t="shared" si="28"/>
        <v>1160</v>
      </c>
      <c r="M61" s="27">
        <v>0</v>
      </c>
      <c r="N61" s="131">
        <v>929.91</v>
      </c>
      <c r="O61" s="131"/>
      <c r="P61" s="27">
        <f t="shared" si="27"/>
        <v>5714.91</v>
      </c>
    </row>
    <row r="62" spans="1:16" ht="12.75">
      <c r="A62" s="83"/>
      <c r="B62" s="84"/>
      <c r="C62" s="29" t="s">
        <v>124</v>
      </c>
      <c r="D62" s="2">
        <v>25917336</v>
      </c>
      <c r="E62" s="225" t="s">
        <v>449</v>
      </c>
      <c r="F62" s="26">
        <v>0</v>
      </c>
      <c r="G62" s="26">
        <f t="shared" si="25"/>
        <v>0</v>
      </c>
      <c r="H62" s="26">
        <v>40</v>
      </c>
      <c r="I62" s="26">
        <v>22.5</v>
      </c>
      <c r="J62" s="27">
        <f t="shared" si="26"/>
        <v>0</v>
      </c>
      <c r="K62" s="27">
        <f t="shared" si="26"/>
        <v>0</v>
      </c>
      <c r="L62" s="27">
        <f t="shared" si="28"/>
        <v>0</v>
      </c>
      <c r="M62" s="27">
        <v>0</v>
      </c>
      <c r="N62" s="131">
        <v>0</v>
      </c>
      <c r="O62" s="131"/>
      <c r="P62" s="27">
        <f t="shared" si="27"/>
        <v>0</v>
      </c>
    </row>
    <row r="63" spans="1:16" ht="12.75">
      <c r="A63" s="83"/>
      <c r="B63" s="84"/>
      <c r="C63" s="117" t="s">
        <v>37</v>
      </c>
      <c r="D63" s="1"/>
      <c r="E63" s="110"/>
      <c r="F63" s="56">
        <f>SUM(F52:F62)</f>
        <v>580</v>
      </c>
      <c r="G63" s="56">
        <f>SUM(G52:G62)</f>
        <v>580</v>
      </c>
      <c r="H63" s="56"/>
      <c r="I63" s="56"/>
      <c r="J63" s="52">
        <f aca="true" t="shared" si="29" ref="J63:P63">SUM(J52:J62)</f>
        <v>23200</v>
      </c>
      <c r="K63" s="52">
        <f t="shared" si="29"/>
        <v>13050</v>
      </c>
      <c r="L63" s="52">
        <f t="shared" si="29"/>
        <v>11600</v>
      </c>
      <c r="M63" s="52">
        <f t="shared" si="29"/>
        <v>510</v>
      </c>
      <c r="N63" s="52">
        <f t="shared" si="29"/>
        <v>9538.18</v>
      </c>
      <c r="O63" s="176">
        <f t="shared" si="29"/>
        <v>0</v>
      </c>
      <c r="P63" s="52">
        <f t="shared" si="29"/>
        <v>57898.17999999999</v>
      </c>
    </row>
    <row r="64" spans="1:16" ht="12.75">
      <c r="A64" s="53"/>
      <c r="B64" s="54"/>
      <c r="C64" s="16"/>
      <c r="D64" s="1"/>
      <c r="E64" s="110"/>
      <c r="F64" s="56"/>
      <c r="G64" s="56"/>
      <c r="H64" s="56"/>
      <c r="I64" s="56"/>
      <c r="J64" s="52"/>
      <c r="K64" s="52"/>
      <c r="L64" s="52"/>
      <c r="M64" s="52"/>
      <c r="N64" s="52"/>
      <c r="O64" s="176"/>
      <c r="P64" s="52"/>
    </row>
    <row r="65" spans="1:16" ht="12.75">
      <c r="A65" s="45">
        <v>7</v>
      </c>
      <c r="B65" s="64" t="s">
        <v>69</v>
      </c>
      <c r="C65" s="16" t="s">
        <v>70</v>
      </c>
      <c r="D65" s="1">
        <v>36242617</v>
      </c>
      <c r="E65" s="80" t="s">
        <v>742</v>
      </c>
      <c r="F65" s="26">
        <v>75</v>
      </c>
      <c r="G65" s="26">
        <f aca="true" t="shared" si="30" ref="G65:G73">F65</f>
        <v>75</v>
      </c>
      <c r="H65" s="26">
        <v>40</v>
      </c>
      <c r="I65" s="26">
        <v>22.5</v>
      </c>
      <c r="J65" s="27">
        <f aca="true" t="shared" si="31" ref="J65:K71">F65*H65</f>
        <v>3000</v>
      </c>
      <c r="K65" s="27">
        <f t="shared" si="31"/>
        <v>1687.5</v>
      </c>
      <c r="L65" s="27">
        <f aca="true" t="shared" si="32" ref="L65:L71">G65*20</f>
        <v>1500</v>
      </c>
      <c r="M65" s="27">
        <f>J65*15%</f>
        <v>450</v>
      </c>
      <c r="N65" s="131">
        <v>1995.07</v>
      </c>
      <c r="O65" s="131"/>
      <c r="P65" s="27">
        <f aca="true" t="shared" si="33" ref="P65:P73">J65+K65+L65+M65+N65-O65</f>
        <v>8632.57</v>
      </c>
    </row>
    <row r="66" spans="1:16" ht="12.75">
      <c r="A66" s="90"/>
      <c r="B66" s="91"/>
      <c r="C66" s="29" t="s">
        <v>71</v>
      </c>
      <c r="D66" s="2">
        <v>19890104</v>
      </c>
      <c r="E66" s="80" t="s">
        <v>742</v>
      </c>
      <c r="F66" s="26">
        <v>99</v>
      </c>
      <c r="G66" s="26">
        <f t="shared" si="30"/>
        <v>99</v>
      </c>
      <c r="H66" s="26">
        <v>40</v>
      </c>
      <c r="I66" s="26">
        <v>22.5</v>
      </c>
      <c r="J66" s="27">
        <f t="shared" si="31"/>
        <v>3960</v>
      </c>
      <c r="K66" s="27">
        <f t="shared" si="31"/>
        <v>2227.5</v>
      </c>
      <c r="L66" s="27">
        <f t="shared" si="32"/>
        <v>1980</v>
      </c>
      <c r="M66" s="27">
        <v>0</v>
      </c>
      <c r="N66" s="131">
        <v>1202.46</v>
      </c>
      <c r="O66" s="131"/>
      <c r="P66" s="27">
        <f t="shared" si="33"/>
        <v>9369.96</v>
      </c>
    </row>
    <row r="67" spans="1:16" ht="12.75">
      <c r="A67" s="83"/>
      <c r="B67" s="84"/>
      <c r="C67" s="29" t="s">
        <v>73</v>
      </c>
      <c r="D67" s="2">
        <v>19890074</v>
      </c>
      <c r="E67" s="80" t="s">
        <v>730</v>
      </c>
      <c r="F67" s="26">
        <v>99</v>
      </c>
      <c r="G67" s="26">
        <f t="shared" si="30"/>
        <v>99</v>
      </c>
      <c r="H67" s="26">
        <v>40</v>
      </c>
      <c r="I67" s="26">
        <v>22.5</v>
      </c>
      <c r="J67" s="27">
        <f t="shared" si="31"/>
        <v>3960</v>
      </c>
      <c r="K67" s="27">
        <f t="shared" si="31"/>
        <v>2227.5</v>
      </c>
      <c r="L67" s="27">
        <f t="shared" si="32"/>
        <v>1980</v>
      </c>
      <c r="M67" s="27">
        <v>0</v>
      </c>
      <c r="N67" s="131">
        <v>1475.02</v>
      </c>
      <c r="O67" s="131"/>
      <c r="P67" s="27">
        <f t="shared" si="33"/>
        <v>9642.52</v>
      </c>
    </row>
    <row r="68" spans="1:16" ht="12.75">
      <c r="A68" s="83"/>
      <c r="B68" s="84"/>
      <c r="C68" s="29" t="s">
        <v>75</v>
      </c>
      <c r="D68" s="2">
        <v>19359944</v>
      </c>
      <c r="E68" s="80" t="s">
        <v>721</v>
      </c>
      <c r="F68" s="26">
        <v>34</v>
      </c>
      <c r="G68" s="26">
        <f t="shared" si="30"/>
        <v>34</v>
      </c>
      <c r="H68" s="26">
        <v>40</v>
      </c>
      <c r="I68" s="26">
        <v>22.5</v>
      </c>
      <c r="J68" s="27">
        <f t="shared" si="31"/>
        <v>1360</v>
      </c>
      <c r="K68" s="27">
        <f t="shared" si="31"/>
        <v>765</v>
      </c>
      <c r="L68" s="27">
        <f t="shared" si="32"/>
        <v>680</v>
      </c>
      <c r="M68" s="27">
        <v>0</v>
      </c>
      <c r="N68" s="131">
        <v>545.12</v>
      </c>
      <c r="O68" s="131"/>
      <c r="P68" s="27">
        <f t="shared" si="33"/>
        <v>3350.12</v>
      </c>
    </row>
    <row r="69" spans="1:16" ht="12.75">
      <c r="A69" s="83"/>
      <c r="B69" s="84"/>
      <c r="C69" s="29" t="s">
        <v>258</v>
      </c>
      <c r="D69" s="2">
        <v>26928317</v>
      </c>
      <c r="E69" s="80" t="s">
        <v>677</v>
      </c>
      <c r="F69" s="26">
        <v>82</v>
      </c>
      <c r="G69" s="26">
        <f t="shared" si="30"/>
        <v>82</v>
      </c>
      <c r="H69" s="26">
        <v>40</v>
      </c>
      <c r="I69" s="26">
        <v>22.5</v>
      </c>
      <c r="J69" s="27">
        <f t="shared" si="31"/>
        <v>3280</v>
      </c>
      <c r="K69" s="27">
        <f t="shared" si="31"/>
        <v>1845</v>
      </c>
      <c r="L69" s="27">
        <f t="shared" si="32"/>
        <v>1640</v>
      </c>
      <c r="M69" s="27">
        <v>0</v>
      </c>
      <c r="N69" s="131">
        <v>1442.96</v>
      </c>
      <c r="O69" s="131"/>
      <c r="P69" s="27">
        <f t="shared" si="33"/>
        <v>8207.96</v>
      </c>
    </row>
    <row r="70" spans="1:16" ht="12.75">
      <c r="A70" s="83"/>
      <c r="B70" s="84"/>
      <c r="C70" s="29" t="s">
        <v>76</v>
      </c>
      <c r="D70" s="2">
        <v>36576307</v>
      </c>
      <c r="E70" s="80" t="s">
        <v>723</v>
      </c>
      <c r="F70" s="26">
        <v>107</v>
      </c>
      <c r="G70" s="26">
        <f t="shared" si="30"/>
        <v>107</v>
      </c>
      <c r="H70" s="26">
        <v>40</v>
      </c>
      <c r="I70" s="26">
        <v>22.5</v>
      </c>
      <c r="J70" s="27">
        <f t="shared" si="31"/>
        <v>4280</v>
      </c>
      <c r="K70" s="27">
        <f t="shared" si="31"/>
        <v>2407.5</v>
      </c>
      <c r="L70" s="27">
        <f t="shared" si="32"/>
        <v>2140</v>
      </c>
      <c r="M70" s="27">
        <v>0</v>
      </c>
      <c r="N70" s="131">
        <v>1458.99</v>
      </c>
      <c r="O70" s="131"/>
      <c r="P70" s="27">
        <f t="shared" si="33"/>
        <v>10286.49</v>
      </c>
    </row>
    <row r="71" spans="1:16" ht="12.75">
      <c r="A71" s="83"/>
      <c r="B71" s="84"/>
      <c r="C71" s="29" t="s">
        <v>77</v>
      </c>
      <c r="D71" s="2">
        <v>19759614</v>
      </c>
      <c r="E71" s="80" t="s">
        <v>719</v>
      </c>
      <c r="F71" s="26">
        <v>84</v>
      </c>
      <c r="G71" s="26">
        <f t="shared" si="30"/>
        <v>84</v>
      </c>
      <c r="H71" s="26">
        <v>40</v>
      </c>
      <c r="I71" s="26">
        <v>22.5</v>
      </c>
      <c r="J71" s="27">
        <f t="shared" si="31"/>
        <v>3360</v>
      </c>
      <c r="K71" s="27">
        <f t="shared" si="31"/>
        <v>1890</v>
      </c>
      <c r="L71" s="27">
        <f t="shared" si="32"/>
        <v>1680</v>
      </c>
      <c r="M71" s="27">
        <v>0</v>
      </c>
      <c r="N71" s="131">
        <v>1475.02</v>
      </c>
      <c r="O71" s="131"/>
      <c r="P71" s="27">
        <f t="shared" si="33"/>
        <v>8405.02</v>
      </c>
    </row>
    <row r="72" spans="1:16" ht="12.75">
      <c r="A72" s="83"/>
      <c r="B72" s="84"/>
      <c r="C72" s="29" t="s">
        <v>72</v>
      </c>
      <c r="D72" s="2">
        <v>19890104</v>
      </c>
      <c r="E72" s="225" t="s">
        <v>449</v>
      </c>
      <c r="F72" s="26">
        <v>0</v>
      </c>
      <c r="G72" s="26">
        <f t="shared" si="30"/>
        <v>0</v>
      </c>
      <c r="H72" s="26">
        <v>40</v>
      </c>
      <c r="I72" s="26">
        <v>22.5</v>
      </c>
      <c r="J72" s="27">
        <f>F72*H72</f>
        <v>0</v>
      </c>
      <c r="K72" s="27">
        <f>G72*I72</f>
        <v>0</v>
      </c>
      <c r="L72" s="27">
        <f>G72*20</f>
        <v>0</v>
      </c>
      <c r="M72" s="27">
        <v>0</v>
      </c>
      <c r="N72" s="131">
        <v>0</v>
      </c>
      <c r="O72" s="131"/>
      <c r="P72" s="27">
        <f t="shared" si="33"/>
        <v>0</v>
      </c>
    </row>
    <row r="73" spans="1:16" ht="12.75">
      <c r="A73" s="83"/>
      <c r="B73" s="84"/>
      <c r="C73" s="29" t="s">
        <v>74</v>
      </c>
      <c r="D73" s="2">
        <v>33404234</v>
      </c>
      <c r="E73" s="225" t="s">
        <v>449</v>
      </c>
      <c r="F73" s="26">
        <v>0</v>
      </c>
      <c r="G73" s="26">
        <f t="shared" si="30"/>
        <v>0</v>
      </c>
      <c r="H73" s="26">
        <v>40</v>
      </c>
      <c r="I73" s="26">
        <v>22.5</v>
      </c>
      <c r="J73" s="27">
        <f>F73*H73</f>
        <v>0</v>
      </c>
      <c r="K73" s="27">
        <f>G73*I73</f>
        <v>0</v>
      </c>
      <c r="L73" s="27">
        <f>G73*20</f>
        <v>0</v>
      </c>
      <c r="M73" s="27">
        <v>0</v>
      </c>
      <c r="N73" s="131">
        <v>0</v>
      </c>
      <c r="O73" s="131"/>
      <c r="P73" s="27">
        <f t="shared" si="33"/>
        <v>0</v>
      </c>
    </row>
    <row r="74" spans="1:16" ht="12.75">
      <c r="A74" s="83"/>
      <c r="B74" s="84"/>
      <c r="C74" s="117" t="s">
        <v>37</v>
      </c>
      <c r="D74" s="1"/>
      <c r="E74" s="110"/>
      <c r="F74" s="56">
        <f>SUM(F65:F73)</f>
        <v>580</v>
      </c>
      <c r="G74" s="56">
        <f>SUM(G65:G71)</f>
        <v>580</v>
      </c>
      <c r="H74" s="56"/>
      <c r="I74" s="56"/>
      <c r="J74" s="52">
        <f>SUM(J65:J73)</f>
        <v>23200</v>
      </c>
      <c r="K74" s="52">
        <f>SUM(K65:K73)</f>
        <v>13050</v>
      </c>
      <c r="L74" s="52">
        <f>SUM(L65:L73)</f>
        <v>11600</v>
      </c>
      <c r="M74" s="52">
        <f>SUM(M65:M71)</f>
        <v>450</v>
      </c>
      <c r="N74" s="52">
        <f>SUM(N65:N73)</f>
        <v>9594.64</v>
      </c>
      <c r="O74" s="176">
        <f>SUM(O65:O71)</f>
        <v>0</v>
      </c>
      <c r="P74" s="52">
        <f>SUM(P65:P73)</f>
        <v>57894.64</v>
      </c>
    </row>
    <row r="75" spans="1:16" ht="12.75">
      <c r="A75" s="53"/>
      <c r="B75" s="54"/>
      <c r="C75" s="55"/>
      <c r="D75" s="1"/>
      <c r="E75" s="110"/>
      <c r="F75" s="56"/>
      <c r="G75" s="56"/>
      <c r="H75" s="56"/>
      <c r="I75" s="56"/>
      <c r="J75" s="52"/>
      <c r="K75" s="52"/>
      <c r="L75" s="52"/>
      <c r="M75" s="52"/>
      <c r="N75" s="52"/>
      <c r="O75" s="176"/>
      <c r="P75" s="52"/>
    </row>
    <row r="76" spans="1:16" ht="12.75">
      <c r="A76" s="45">
        <v>8</v>
      </c>
      <c r="B76" s="46" t="s">
        <v>78</v>
      </c>
      <c r="C76" s="16" t="s">
        <v>79</v>
      </c>
      <c r="D76" s="1">
        <v>11917220</v>
      </c>
      <c r="E76" s="225" t="s">
        <v>449</v>
      </c>
      <c r="F76" s="26"/>
      <c r="G76" s="26">
        <f aca="true" t="shared" si="34" ref="G76:G82">F76</f>
        <v>0</v>
      </c>
      <c r="H76" s="26">
        <v>40</v>
      </c>
      <c r="I76" s="26">
        <v>22.5</v>
      </c>
      <c r="J76" s="57">
        <f>F76*H76</f>
        <v>0</v>
      </c>
      <c r="K76" s="26">
        <f>G76*I76</f>
        <v>0</v>
      </c>
      <c r="L76" s="27">
        <f aca="true" t="shared" si="35" ref="L76:L82">G76*20</f>
        <v>0</v>
      </c>
      <c r="M76" s="75">
        <f>J76*15%</f>
        <v>0</v>
      </c>
      <c r="N76" s="131">
        <v>2545.43</v>
      </c>
      <c r="O76" s="131"/>
      <c r="P76" s="27">
        <f aca="true" t="shared" si="36" ref="P76:P82">J76+K76+L76+M76+N76-O76</f>
        <v>2545.43</v>
      </c>
    </row>
    <row r="77" spans="1:16" ht="12.75">
      <c r="A77" s="230"/>
      <c r="B77" s="231"/>
      <c r="C77" s="29" t="s">
        <v>80</v>
      </c>
      <c r="D77" s="2">
        <v>11917220</v>
      </c>
      <c r="E77" s="225" t="s">
        <v>449</v>
      </c>
      <c r="F77" s="26"/>
      <c r="G77" s="26">
        <f t="shared" si="34"/>
        <v>0</v>
      </c>
      <c r="H77" s="26">
        <v>40</v>
      </c>
      <c r="I77" s="26">
        <v>22.5</v>
      </c>
      <c r="J77" s="57">
        <f>F77*H77</f>
        <v>0</v>
      </c>
      <c r="K77" s="26">
        <f>G77*I77</f>
        <v>0</v>
      </c>
      <c r="L77" s="27">
        <f t="shared" si="35"/>
        <v>0</v>
      </c>
      <c r="M77" s="75">
        <v>0</v>
      </c>
      <c r="N77" s="131">
        <v>464.96</v>
      </c>
      <c r="O77" s="131"/>
      <c r="P77" s="27">
        <f t="shared" si="36"/>
        <v>464.96</v>
      </c>
    </row>
    <row r="78" spans="1:16" ht="12.75">
      <c r="A78" s="232"/>
      <c r="B78" s="233"/>
      <c r="C78" s="29" t="s">
        <v>81</v>
      </c>
      <c r="D78" s="2">
        <v>11917220</v>
      </c>
      <c r="E78" s="225" t="s">
        <v>449</v>
      </c>
      <c r="F78" s="26"/>
      <c r="G78" s="26">
        <f t="shared" si="34"/>
        <v>0</v>
      </c>
      <c r="H78" s="26">
        <v>40</v>
      </c>
      <c r="I78" s="26">
        <v>22.5</v>
      </c>
      <c r="J78" s="57">
        <f aca="true" t="shared" si="37" ref="J78:K82">F78*H78</f>
        <v>0</v>
      </c>
      <c r="K78" s="26">
        <f t="shared" si="37"/>
        <v>0</v>
      </c>
      <c r="L78" s="27">
        <f t="shared" si="35"/>
        <v>0</v>
      </c>
      <c r="M78" s="27">
        <v>0</v>
      </c>
      <c r="N78" s="131">
        <v>1202.46</v>
      </c>
      <c r="O78" s="131"/>
      <c r="P78" s="27">
        <f t="shared" si="36"/>
        <v>1202.46</v>
      </c>
    </row>
    <row r="79" spans="1:16" ht="12.75">
      <c r="A79" s="232"/>
      <c r="B79" s="233"/>
      <c r="C79" s="29" t="s">
        <v>82</v>
      </c>
      <c r="D79" s="2">
        <v>11917220</v>
      </c>
      <c r="E79" s="225" t="s">
        <v>449</v>
      </c>
      <c r="F79" s="26"/>
      <c r="G79" s="26">
        <f t="shared" si="34"/>
        <v>0</v>
      </c>
      <c r="H79" s="26">
        <v>40</v>
      </c>
      <c r="I79" s="26">
        <v>22.5</v>
      </c>
      <c r="J79" s="57">
        <f t="shared" si="37"/>
        <v>0</v>
      </c>
      <c r="K79" s="26">
        <f t="shared" si="37"/>
        <v>0</v>
      </c>
      <c r="L79" s="27">
        <f t="shared" si="35"/>
        <v>0</v>
      </c>
      <c r="M79" s="27">
        <v>0</v>
      </c>
      <c r="N79" s="131">
        <v>1394.86</v>
      </c>
      <c r="O79" s="131"/>
      <c r="P79" s="27">
        <f t="shared" si="36"/>
        <v>1394.86</v>
      </c>
    </row>
    <row r="80" spans="1:16" ht="12.75">
      <c r="A80" s="83"/>
      <c r="B80" s="84"/>
      <c r="C80" s="29" t="s">
        <v>127</v>
      </c>
      <c r="D80" s="2">
        <v>33277351</v>
      </c>
      <c r="E80" s="225" t="s">
        <v>449</v>
      </c>
      <c r="F80" s="26"/>
      <c r="G80" s="26">
        <f t="shared" si="34"/>
        <v>0</v>
      </c>
      <c r="H80" s="26">
        <v>40</v>
      </c>
      <c r="I80" s="26">
        <v>22.5</v>
      </c>
      <c r="J80" s="57">
        <f t="shared" si="37"/>
        <v>0</v>
      </c>
      <c r="K80" s="26">
        <f t="shared" si="37"/>
        <v>0</v>
      </c>
      <c r="L80" s="27">
        <f t="shared" si="35"/>
        <v>0</v>
      </c>
      <c r="M80" s="27">
        <v>0</v>
      </c>
      <c r="N80" s="131">
        <v>1475.02</v>
      </c>
      <c r="O80" s="131"/>
      <c r="P80" s="27">
        <f t="shared" si="36"/>
        <v>1475.02</v>
      </c>
    </row>
    <row r="81" spans="1:16" ht="12.75">
      <c r="A81" s="83"/>
      <c r="B81" s="84"/>
      <c r="C81" s="29" t="s">
        <v>83</v>
      </c>
      <c r="D81" s="2">
        <v>19915829</v>
      </c>
      <c r="E81" s="225" t="s">
        <v>449</v>
      </c>
      <c r="F81" s="26"/>
      <c r="G81" s="26">
        <f t="shared" si="34"/>
        <v>0</v>
      </c>
      <c r="H81" s="26">
        <v>40</v>
      </c>
      <c r="I81" s="26">
        <v>22.5</v>
      </c>
      <c r="J81" s="57">
        <f t="shared" si="37"/>
        <v>0</v>
      </c>
      <c r="K81" s="26">
        <f t="shared" si="37"/>
        <v>0</v>
      </c>
      <c r="L81" s="27">
        <f t="shared" si="35"/>
        <v>0</v>
      </c>
      <c r="M81" s="27">
        <v>0</v>
      </c>
      <c r="N81" s="131">
        <v>881.81</v>
      </c>
      <c r="O81" s="131"/>
      <c r="P81" s="27">
        <f t="shared" si="36"/>
        <v>881.81</v>
      </c>
    </row>
    <row r="82" spans="1:16" ht="12.75">
      <c r="A82" s="83"/>
      <c r="B82" s="84"/>
      <c r="C82" s="29" t="s">
        <v>84</v>
      </c>
      <c r="D82" s="2">
        <v>34226062</v>
      </c>
      <c r="E82" s="225" t="s">
        <v>449</v>
      </c>
      <c r="F82" s="26"/>
      <c r="G82" s="26">
        <f t="shared" si="34"/>
        <v>0</v>
      </c>
      <c r="H82" s="26">
        <v>40</v>
      </c>
      <c r="I82" s="26">
        <v>22.5</v>
      </c>
      <c r="J82" s="57">
        <f t="shared" si="37"/>
        <v>0</v>
      </c>
      <c r="K82" s="26">
        <f t="shared" si="37"/>
        <v>0</v>
      </c>
      <c r="L82" s="27">
        <f t="shared" si="35"/>
        <v>0</v>
      </c>
      <c r="M82" s="27">
        <v>0</v>
      </c>
      <c r="N82" s="131">
        <v>1667.42</v>
      </c>
      <c r="O82" s="131"/>
      <c r="P82" s="27">
        <f t="shared" si="36"/>
        <v>1667.42</v>
      </c>
    </row>
    <row r="83" spans="1:16" ht="12.75">
      <c r="A83" s="92"/>
      <c r="B83" s="93"/>
      <c r="C83" s="117" t="s">
        <v>37</v>
      </c>
      <c r="D83" s="1"/>
      <c r="E83" s="110"/>
      <c r="F83" s="56">
        <f>SUM(F76:F82)</f>
        <v>0</v>
      </c>
      <c r="G83" s="56">
        <f>SUM(G76:G82)</f>
        <v>0</v>
      </c>
      <c r="H83" s="56"/>
      <c r="I83" s="56"/>
      <c r="J83" s="52">
        <f aca="true" t="shared" si="38" ref="J83:P83">SUM(J76:J82)</f>
        <v>0</v>
      </c>
      <c r="K83" s="52">
        <f t="shared" si="38"/>
        <v>0</v>
      </c>
      <c r="L83" s="52">
        <f t="shared" si="38"/>
        <v>0</v>
      </c>
      <c r="M83" s="52">
        <f t="shared" si="38"/>
        <v>0</v>
      </c>
      <c r="N83" s="52">
        <f t="shared" si="38"/>
        <v>9631.96</v>
      </c>
      <c r="O83" s="176">
        <f t="shared" si="38"/>
        <v>0</v>
      </c>
      <c r="P83" s="52">
        <f t="shared" si="38"/>
        <v>9631.96</v>
      </c>
    </row>
    <row r="84" spans="1:16" s="88" customFormat="1" ht="12.75">
      <c r="A84" s="73"/>
      <c r="B84" s="73"/>
      <c r="C84" s="19"/>
      <c r="D84" s="18"/>
      <c r="E84" s="112"/>
      <c r="F84" s="67"/>
      <c r="G84" s="67"/>
      <c r="H84" s="67"/>
      <c r="I84" s="67"/>
      <c r="J84" s="68"/>
      <c r="K84" s="68"/>
      <c r="L84" s="68"/>
      <c r="M84" s="68"/>
      <c r="N84" s="68"/>
      <c r="O84" s="181"/>
      <c r="P84" s="68"/>
    </row>
    <row r="85" spans="1:16" s="88" customFormat="1" ht="12.75">
      <c r="A85" s="23">
        <v>9</v>
      </c>
      <c r="B85" s="23" t="s">
        <v>85</v>
      </c>
      <c r="C85" s="1" t="s">
        <v>86</v>
      </c>
      <c r="D85" s="1">
        <v>28599261</v>
      </c>
      <c r="E85" s="80" t="s">
        <v>761</v>
      </c>
      <c r="F85" s="26">
        <v>150</v>
      </c>
      <c r="G85" s="26">
        <f aca="true" t="shared" si="39" ref="G85:G91">F85</f>
        <v>150</v>
      </c>
      <c r="H85" s="26">
        <v>40</v>
      </c>
      <c r="I85" s="26">
        <v>22.5</v>
      </c>
      <c r="J85" s="27">
        <f aca="true" t="shared" si="40" ref="J85:K91">F85*H85</f>
        <v>6000</v>
      </c>
      <c r="K85" s="27">
        <f t="shared" si="40"/>
        <v>3375</v>
      </c>
      <c r="L85" s="27">
        <f aca="true" t="shared" si="41" ref="L85:L91">G85*20</f>
        <v>3000</v>
      </c>
      <c r="M85" s="27">
        <f>J85*15%</f>
        <v>900</v>
      </c>
      <c r="N85" s="131">
        <v>2579.83</v>
      </c>
      <c r="O85" s="131"/>
      <c r="P85" s="27">
        <f aca="true" t="shared" si="42" ref="P85:P91">J85+K85+L85+M85+N85-O85</f>
        <v>15854.83</v>
      </c>
    </row>
    <row r="86" spans="1:16" s="88" customFormat="1" ht="12.75">
      <c r="A86" s="90"/>
      <c r="B86" s="91"/>
      <c r="C86" s="29" t="s">
        <v>87</v>
      </c>
      <c r="D86" s="2">
        <v>19993010</v>
      </c>
      <c r="E86" s="80" t="s">
        <v>702</v>
      </c>
      <c r="F86" s="26">
        <v>17</v>
      </c>
      <c r="G86" s="26">
        <f t="shared" si="39"/>
        <v>17</v>
      </c>
      <c r="H86" s="26">
        <v>40</v>
      </c>
      <c r="I86" s="26">
        <v>22.5</v>
      </c>
      <c r="J86" s="27">
        <f t="shared" si="40"/>
        <v>680</v>
      </c>
      <c r="K86" s="27">
        <f>G86*I86</f>
        <v>382.5</v>
      </c>
      <c r="L86" s="27">
        <f t="shared" si="41"/>
        <v>340</v>
      </c>
      <c r="M86" s="27">
        <v>0</v>
      </c>
      <c r="N86" s="131">
        <v>384.79</v>
      </c>
      <c r="O86" s="131"/>
      <c r="P86" s="27">
        <f t="shared" si="42"/>
        <v>1787.29</v>
      </c>
    </row>
    <row r="87" spans="1:16" s="88" customFormat="1" ht="12.75">
      <c r="A87" s="83"/>
      <c r="B87" s="84"/>
      <c r="C87" s="29" t="s">
        <v>89</v>
      </c>
      <c r="D87" s="2">
        <v>28599261</v>
      </c>
      <c r="E87" s="80" t="s">
        <v>709</v>
      </c>
      <c r="F87" s="26">
        <v>48</v>
      </c>
      <c r="G87" s="26">
        <f t="shared" si="39"/>
        <v>48</v>
      </c>
      <c r="H87" s="26">
        <v>40</v>
      </c>
      <c r="I87" s="26">
        <v>22.5</v>
      </c>
      <c r="J87" s="27">
        <f t="shared" si="40"/>
        <v>1920</v>
      </c>
      <c r="K87" s="27">
        <f t="shared" si="40"/>
        <v>1080</v>
      </c>
      <c r="L87" s="27">
        <f t="shared" si="41"/>
        <v>960</v>
      </c>
      <c r="M87" s="27">
        <v>0</v>
      </c>
      <c r="N87" s="131">
        <v>657.35</v>
      </c>
      <c r="O87" s="131"/>
      <c r="P87" s="27">
        <f t="shared" si="42"/>
        <v>4617.35</v>
      </c>
    </row>
    <row r="88" spans="1:16" s="88" customFormat="1" ht="12.75">
      <c r="A88" s="83"/>
      <c r="B88" s="84"/>
      <c r="C88" s="29" t="s">
        <v>90</v>
      </c>
      <c r="D88" s="2">
        <v>28599261</v>
      </c>
      <c r="E88" s="80" t="s">
        <v>710</v>
      </c>
      <c r="F88" s="26">
        <v>17</v>
      </c>
      <c r="G88" s="26">
        <f t="shared" si="39"/>
        <v>17</v>
      </c>
      <c r="H88" s="26">
        <v>40</v>
      </c>
      <c r="I88" s="26">
        <v>22.5</v>
      </c>
      <c r="J88" s="27">
        <f t="shared" si="40"/>
        <v>680</v>
      </c>
      <c r="K88" s="27">
        <f t="shared" si="40"/>
        <v>382.5</v>
      </c>
      <c r="L88" s="27">
        <f t="shared" si="41"/>
        <v>340</v>
      </c>
      <c r="M88" s="27">
        <v>0</v>
      </c>
      <c r="N88" s="131">
        <v>272.56</v>
      </c>
      <c r="O88" s="131"/>
      <c r="P88" s="27">
        <f t="shared" si="42"/>
        <v>1675.06</v>
      </c>
    </row>
    <row r="89" spans="1:16" ht="12.75">
      <c r="A89" s="83"/>
      <c r="B89" s="84"/>
      <c r="C89" s="29" t="s">
        <v>144</v>
      </c>
      <c r="D89" s="2">
        <v>28599261</v>
      </c>
      <c r="E89" s="80" t="s">
        <v>708</v>
      </c>
      <c r="F89" s="26">
        <v>24</v>
      </c>
      <c r="G89" s="26">
        <f t="shared" si="39"/>
        <v>24</v>
      </c>
      <c r="H89" s="26">
        <v>40</v>
      </c>
      <c r="I89" s="26">
        <v>22.5</v>
      </c>
      <c r="J89" s="27">
        <f t="shared" si="40"/>
        <v>960</v>
      </c>
      <c r="K89" s="27">
        <f t="shared" si="40"/>
        <v>540</v>
      </c>
      <c r="L89" s="27">
        <f t="shared" si="41"/>
        <v>480</v>
      </c>
      <c r="M89" s="27">
        <v>0</v>
      </c>
      <c r="N89" s="131">
        <v>384.79</v>
      </c>
      <c r="O89" s="131"/>
      <c r="P89" s="27">
        <f t="shared" si="42"/>
        <v>2364.79</v>
      </c>
    </row>
    <row r="90" spans="1:16" ht="12.75">
      <c r="A90" s="83"/>
      <c r="B90" s="84"/>
      <c r="C90" s="29" t="s">
        <v>128</v>
      </c>
      <c r="D90" s="2">
        <v>33510742</v>
      </c>
      <c r="E90" s="80" t="s">
        <v>743</v>
      </c>
      <c r="F90" s="26">
        <v>184</v>
      </c>
      <c r="G90" s="26">
        <f t="shared" si="39"/>
        <v>184</v>
      </c>
      <c r="H90" s="26">
        <v>40</v>
      </c>
      <c r="I90" s="26">
        <v>22.5</v>
      </c>
      <c r="J90" s="27">
        <f t="shared" si="40"/>
        <v>7360</v>
      </c>
      <c r="K90" s="27">
        <f t="shared" si="40"/>
        <v>4140</v>
      </c>
      <c r="L90" s="27">
        <f t="shared" si="41"/>
        <v>3680</v>
      </c>
      <c r="M90" s="27">
        <v>0</v>
      </c>
      <c r="N90" s="131">
        <v>3222.6</v>
      </c>
      <c r="O90" s="131"/>
      <c r="P90" s="27">
        <f t="shared" si="42"/>
        <v>18402.6</v>
      </c>
    </row>
    <row r="91" spans="1:16" ht="12.75">
      <c r="A91" s="83"/>
      <c r="B91" s="84"/>
      <c r="C91" s="29" t="s">
        <v>88</v>
      </c>
      <c r="D91" s="2">
        <v>20014833</v>
      </c>
      <c r="E91" s="80" t="s">
        <v>727</v>
      </c>
      <c r="F91" s="26">
        <v>140</v>
      </c>
      <c r="G91" s="26">
        <f t="shared" si="39"/>
        <v>140</v>
      </c>
      <c r="H91" s="26">
        <v>40</v>
      </c>
      <c r="I91" s="26">
        <v>22.5</v>
      </c>
      <c r="J91" s="27">
        <f t="shared" si="40"/>
        <v>5600</v>
      </c>
      <c r="K91" s="27">
        <f t="shared" si="40"/>
        <v>3150</v>
      </c>
      <c r="L91" s="27">
        <f t="shared" si="41"/>
        <v>2800</v>
      </c>
      <c r="M91" s="27">
        <v>0</v>
      </c>
      <c r="N91" s="131">
        <v>2132.37</v>
      </c>
      <c r="O91" s="131"/>
      <c r="P91" s="27">
        <f t="shared" si="42"/>
        <v>13682.369999999999</v>
      </c>
    </row>
    <row r="92" spans="1:16" ht="12.75">
      <c r="A92" s="83"/>
      <c r="B92" s="84"/>
      <c r="C92" s="117" t="s">
        <v>37</v>
      </c>
      <c r="D92" s="1"/>
      <c r="E92" s="110"/>
      <c r="F92" s="56">
        <f>SUM(F85:F91)</f>
        <v>580</v>
      </c>
      <c r="G92" s="56">
        <f>SUM(G85:G91)</f>
        <v>580</v>
      </c>
      <c r="H92" s="56"/>
      <c r="I92" s="56"/>
      <c r="J92" s="52">
        <f aca="true" t="shared" si="43" ref="J92:P92">SUM(J85:J91)</f>
        <v>23200</v>
      </c>
      <c r="K92" s="52">
        <f t="shared" si="43"/>
        <v>13050</v>
      </c>
      <c r="L92" s="52">
        <f t="shared" si="43"/>
        <v>11600</v>
      </c>
      <c r="M92" s="52">
        <f t="shared" si="43"/>
        <v>900</v>
      </c>
      <c r="N92" s="52">
        <f t="shared" si="43"/>
        <v>9634.29</v>
      </c>
      <c r="O92" s="176">
        <f t="shared" si="43"/>
        <v>0</v>
      </c>
      <c r="P92" s="52">
        <f t="shared" si="43"/>
        <v>58384.28999999999</v>
      </c>
    </row>
    <row r="93" spans="1:16" ht="12.75">
      <c r="A93" s="92"/>
      <c r="B93" s="93"/>
      <c r="C93" s="17"/>
      <c r="D93" s="4"/>
      <c r="E93" s="114"/>
      <c r="F93" s="58"/>
      <c r="G93" s="58"/>
      <c r="H93" s="58"/>
      <c r="I93" s="58"/>
      <c r="J93" s="59"/>
      <c r="K93" s="59"/>
      <c r="L93" s="59"/>
      <c r="M93" s="59"/>
      <c r="N93" s="59"/>
      <c r="O93" s="204"/>
      <c r="P93" s="59"/>
    </row>
    <row r="94" spans="1:16" ht="12.75">
      <c r="A94" s="22">
        <v>10</v>
      </c>
      <c r="B94" s="61" t="s">
        <v>92</v>
      </c>
      <c r="C94" s="1" t="s">
        <v>93</v>
      </c>
      <c r="D94" s="1">
        <v>26199560</v>
      </c>
      <c r="E94" s="80" t="s">
        <v>688</v>
      </c>
      <c r="F94" s="26">
        <v>164</v>
      </c>
      <c r="G94" s="26">
        <f aca="true" t="shared" si="44" ref="G94:G99">F94</f>
        <v>164</v>
      </c>
      <c r="H94" s="26">
        <v>40</v>
      </c>
      <c r="I94" s="26">
        <v>22.5</v>
      </c>
      <c r="J94" s="27">
        <f aca="true" t="shared" si="45" ref="J94:K99">F94*H94</f>
        <v>6560</v>
      </c>
      <c r="K94" s="27">
        <f t="shared" si="45"/>
        <v>3690</v>
      </c>
      <c r="L94" s="27">
        <f aca="true" t="shared" si="46" ref="L94:L99">G94*20</f>
        <v>3280</v>
      </c>
      <c r="M94" s="27">
        <f>J94*15%</f>
        <v>984</v>
      </c>
      <c r="N94" s="131">
        <v>2149.86</v>
      </c>
      <c r="O94" s="131"/>
      <c r="P94" s="27">
        <f aca="true" t="shared" si="47" ref="P94:P99">J94+K94+L94+M94+N94-O94</f>
        <v>16663.86</v>
      </c>
    </row>
    <row r="95" spans="1:16" ht="12.75">
      <c r="A95" s="90"/>
      <c r="B95" s="91"/>
      <c r="C95" s="11" t="s">
        <v>94</v>
      </c>
      <c r="D95" s="2">
        <v>26199560</v>
      </c>
      <c r="E95" s="80" t="s">
        <v>670</v>
      </c>
      <c r="F95" s="26">
        <v>75</v>
      </c>
      <c r="G95" s="26">
        <f t="shared" si="44"/>
        <v>75</v>
      </c>
      <c r="H95" s="26">
        <v>40</v>
      </c>
      <c r="I95" s="26">
        <v>22.5</v>
      </c>
      <c r="J95" s="27">
        <f>F95*H95</f>
        <v>3000</v>
      </c>
      <c r="K95" s="27">
        <f>G95*I95</f>
        <v>1687.5</v>
      </c>
      <c r="L95" s="27">
        <f t="shared" si="46"/>
        <v>1500</v>
      </c>
      <c r="M95" s="27">
        <v>0</v>
      </c>
      <c r="N95" s="131">
        <v>1475.02</v>
      </c>
      <c r="O95" s="131"/>
      <c r="P95" s="27">
        <f t="shared" si="47"/>
        <v>7662.52</v>
      </c>
    </row>
    <row r="96" spans="1:16" ht="12.75">
      <c r="A96" s="83"/>
      <c r="B96" s="84"/>
      <c r="C96" s="11" t="s">
        <v>95</v>
      </c>
      <c r="D96" s="2">
        <v>26199560</v>
      </c>
      <c r="E96" s="80" t="s">
        <v>668</v>
      </c>
      <c r="F96" s="26">
        <v>75</v>
      </c>
      <c r="G96" s="26">
        <f t="shared" si="44"/>
        <v>75</v>
      </c>
      <c r="H96" s="26">
        <v>40</v>
      </c>
      <c r="I96" s="26">
        <v>22.5</v>
      </c>
      <c r="J96" s="27">
        <f t="shared" si="45"/>
        <v>3000</v>
      </c>
      <c r="K96" s="27">
        <f t="shared" si="45"/>
        <v>1687.5</v>
      </c>
      <c r="L96" s="27">
        <f t="shared" si="46"/>
        <v>1500</v>
      </c>
      <c r="M96" s="27">
        <v>0</v>
      </c>
      <c r="N96" s="131">
        <v>1747.58</v>
      </c>
      <c r="O96" s="131"/>
      <c r="P96" s="27">
        <f t="shared" si="47"/>
        <v>7935.08</v>
      </c>
    </row>
    <row r="97" spans="1:16" ht="12.75">
      <c r="A97" s="83"/>
      <c r="B97" s="84"/>
      <c r="C97" s="11" t="s">
        <v>96</v>
      </c>
      <c r="D97" s="2">
        <v>26199560</v>
      </c>
      <c r="E97" s="80" t="s">
        <v>669</v>
      </c>
      <c r="F97" s="26">
        <v>17</v>
      </c>
      <c r="G97" s="26">
        <f t="shared" si="44"/>
        <v>17</v>
      </c>
      <c r="H97" s="26">
        <v>40</v>
      </c>
      <c r="I97" s="26">
        <v>22.5</v>
      </c>
      <c r="J97" s="27">
        <f t="shared" si="45"/>
        <v>680</v>
      </c>
      <c r="K97" s="27">
        <f t="shared" si="45"/>
        <v>382.5</v>
      </c>
      <c r="L97" s="27">
        <f t="shared" si="46"/>
        <v>340</v>
      </c>
      <c r="M97" s="27">
        <v>0</v>
      </c>
      <c r="N97" s="131">
        <v>272.56</v>
      </c>
      <c r="O97" s="131"/>
      <c r="P97" s="27">
        <f t="shared" si="47"/>
        <v>1675.06</v>
      </c>
    </row>
    <row r="98" spans="1:16" ht="12.75">
      <c r="A98" s="83"/>
      <c r="B98" s="84"/>
      <c r="C98" s="11" t="s">
        <v>125</v>
      </c>
      <c r="D98" s="2">
        <v>20137437</v>
      </c>
      <c r="E98" s="80" t="s">
        <v>707</v>
      </c>
      <c r="F98" s="26">
        <v>92</v>
      </c>
      <c r="G98" s="26">
        <f t="shared" si="44"/>
        <v>92</v>
      </c>
      <c r="H98" s="26">
        <v>40</v>
      </c>
      <c r="I98" s="26">
        <v>22.5</v>
      </c>
      <c r="J98" s="27">
        <f t="shared" si="45"/>
        <v>3680</v>
      </c>
      <c r="K98" s="27">
        <f t="shared" si="45"/>
        <v>2070</v>
      </c>
      <c r="L98" s="27">
        <f t="shared" si="46"/>
        <v>1840</v>
      </c>
      <c r="M98" s="27">
        <v>0</v>
      </c>
      <c r="N98" s="131">
        <v>1587.25</v>
      </c>
      <c r="O98" s="131"/>
      <c r="P98" s="27">
        <f t="shared" si="47"/>
        <v>9177.25</v>
      </c>
    </row>
    <row r="99" spans="1:16" ht="12.75">
      <c r="A99" s="83"/>
      <c r="B99" s="84"/>
      <c r="C99" s="11" t="s">
        <v>143</v>
      </c>
      <c r="D99" s="2">
        <v>19468208</v>
      </c>
      <c r="E99" s="225" t="s">
        <v>449</v>
      </c>
      <c r="F99" s="26">
        <v>0</v>
      </c>
      <c r="G99" s="26">
        <f t="shared" si="44"/>
        <v>0</v>
      </c>
      <c r="H99" s="26">
        <v>40</v>
      </c>
      <c r="I99" s="26">
        <v>22.5</v>
      </c>
      <c r="J99" s="27">
        <f t="shared" si="45"/>
        <v>0</v>
      </c>
      <c r="K99" s="27">
        <f t="shared" si="45"/>
        <v>0</v>
      </c>
      <c r="L99" s="27">
        <f t="shared" si="46"/>
        <v>0</v>
      </c>
      <c r="M99" s="27">
        <v>0</v>
      </c>
      <c r="N99" s="131"/>
      <c r="O99" s="131"/>
      <c r="P99" s="27">
        <f t="shared" si="47"/>
        <v>0</v>
      </c>
    </row>
    <row r="100" spans="1:16" ht="12.75">
      <c r="A100" s="83"/>
      <c r="B100" s="84"/>
      <c r="C100" s="11" t="s">
        <v>97</v>
      </c>
      <c r="D100" s="2">
        <v>20074770</v>
      </c>
      <c r="E100" s="80" t="s">
        <v>735</v>
      </c>
      <c r="F100" s="26">
        <v>157</v>
      </c>
      <c r="G100" s="26">
        <f>F100</f>
        <v>157</v>
      </c>
      <c r="H100" s="26">
        <v>40</v>
      </c>
      <c r="I100" s="26">
        <v>22.5</v>
      </c>
      <c r="J100" s="27">
        <f>F100*H100</f>
        <v>6280</v>
      </c>
      <c r="K100" s="27">
        <f>G100*I100</f>
        <v>3532.5</v>
      </c>
      <c r="L100" s="27">
        <f>G100*20</f>
        <v>3140</v>
      </c>
      <c r="M100" s="27">
        <v>0</v>
      </c>
      <c r="N100" s="131">
        <v>2372.86</v>
      </c>
      <c r="O100" s="131"/>
      <c r="P100" s="27">
        <f>J100+K100+L100+M100+N100-O100</f>
        <v>15325.36</v>
      </c>
    </row>
    <row r="101" spans="1:16" ht="12.75">
      <c r="A101" s="83"/>
      <c r="B101" s="84"/>
      <c r="C101" s="56" t="s">
        <v>37</v>
      </c>
      <c r="D101" s="1"/>
      <c r="E101" s="110"/>
      <c r="F101" s="56">
        <f>SUM(F94:F100)</f>
        <v>580</v>
      </c>
      <c r="G101" s="56">
        <f>SUM(G94:G100)</f>
        <v>580</v>
      </c>
      <c r="H101" s="56"/>
      <c r="I101" s="56"/>
      <c r="J101" s="52">
        <f>SUM(J94:J99)</f>
        <v>16920</v>
      </c>
      <c r="K101" s="52">
        <f>SUM(K94:K99)</f>
        <v>9517.5</v>
      </c>
      <c r="L101" s="52">
        <f>SUM(L94:L99)</f>
        <v>8460</v>
      </c>
      <c r="M101" s="52">
        <f>SUM(M94:M99)</f>
        <v>984</v>
      </c>
      <c r="N101" s="52">
        <f>SUM(N94:N100)</f>
        <v>9605.130000000001</v>
      </c>
      <c r="O101" s="176">
        <f>SUM(O94:O100)</f>
        <v>0</v>
      </c>
      <c r="P101" s="52">
        <f>SUM(P94:P100)</f>
        <v>58439.13</v>
      </c>
    </row>
    <row r="102" spans="1:16" ht="12.75">
      <c r="A102" s="61"/>
      <c r="B102" s="62"/>
      <c r="C102" s="16"/>
      <c r="D102" s="1"/>
      <c r="E102" s="110"/>
      <c r="F102" s="106"/>
      <c r="G102" s="56"/>
      <c r="H102" s="56"/>
      <c r="I102" s="56"/>
      <c r="J102" s="52"/>
      <c r="K102" s="52"/>
      <c r="L102" s="52"/>
      <c r="M102" s="52"/>
      <c r="N102" s="52"/>
      <c r="O102" s="176"/>
      <c r="P102" s="52"/>
    </row>
    <row r="103" spans="1:16" ht="25.5">
      <c r="A103" s="20">
        <v>11</v>
      </c>
      <c r="B103" s="76" t="s">
        <v>145</v>
      </c>
      <c r="C103" s="209" t="s">
        <v>155</v>
      </c>
      <c r="D103" s="1">
        <v>27065559</v>
      </c>
      <c r="E103" s="80" t="s">
        <v>692</v>
      </c>
      <c r="F103" s="26">
        <v>100</v>
      </c>
      <c r="G103" s="26">
        <f aca="true" t="shared" si="48" ref="G103:G111">F103</f>
        <v>100</v>
      </c>
      <c r="H103" s="26">
        <v>40</v>
      </c>
      <c r="I103" s="26">
        <v>22.5</v>
      </c>
      <c r="J103" s="27">
        <f aca="true" t="shared" si="49" ref="J103:K111">F103*H103</f>
        <v>4000</v>
      </c>
      <c r="K103" s="27">
        <f t="shared" si="49"/>
        <v>2250</v>
      </c>
      <c r="L103" s="27">
        <f aca="true" t="shared" si="50" ref="L103:L111">G103*20</f>
        <v>2000</v>
      </c>
      <c r="M103" s="27">
        <f>J103*15%</f>
        <v>600</v>
      </c>
      <c r="N103" s="131">
        <v>1324.31</v>
      </c>
      <c r="O103" s="131"/>
      <c r="P103" s="27">
        <f aca="true" t="shared" si="51" ref="P103:P111">J103+K103+L103+M103+N103-O103</f>
        <v>10174.31</v>
      </c>
    </row>
    <row r="104" spans="1:16" ht="12.75">
      <c r="A104" s="90"/>
      <c r="B104" s="91"/>
      <c r="C104" s="29" t="s">
        <v>98</v>
      </c>
      <c r="D104" s="2">
        <v>19915870</v>
      </c>
      <c r="E104" s="225" t="s">
        <v>449</v>
      </c>
      <c r="F104" s="26">
        <v>0</v>
      </c>
      <c r="G104" s="26">
        <f t="shared" si="48"/>
        <v>0</v>
      </c>
      <c r="H104" s="26">
        <v>40</v>
      </c>
      <c r="I104" s="26">
        <v>22.5</v>
      </c>
      <c r="J104" s="27">
        <f t="shared" si="49"/>
        <v>0</v>
      </c>
      <c r="K104" s="27">
        <f t="shared" si="49"/>
        <v>0</v>
      </c>
      <c r="L104" s="27">
        <f t="shared" si="50"/>
        <v>0</v>
      </c>
      <c r="M104" s="27">
        <v>0</v>
      </c>
      <c r="N104" s="131"/>
      <c r="O104" s="131"/>
      <c r="P104" s="27">
        <f t="shared" si="51"/>
        <v>0</v>
      </c>
    </row>
    <row r="105" spans="1:16" ht="12.75">
      <c r="A105" s="83"/>
      <c r="B105" s="84"/>
      <c r="C105" s="29" t="s">
        <v>99</v>
      </c>
      <c r="D105" s="2">
        <v>25917336</v>
      </c>
      <c r="E105" s="80" t="s">
        <v>753</v>
      </c>
      <c r="F105" s="26">
        <v>82</v>
      </c>
      <c r="G105" s="26">
        <f t="shared" si="48"/>
        <v>82</v>
      </c>
      <c r="H105" s="26">
        <v>40</v>
      </c>
      <c r="I105" s="26">
        <v>22.5</v>
      </c>
      <c r="J105" s="27">
        <f t="shared" si="49"/>
        <v>3280</v>
      </c>
      <c r="K105" s="27">
        <f t="shared" si="49"/>
        <v>1845</v>
      </c>
      <c r="L105" s="27">
        <f t="shared" si="50"/>
        <v>1640</v>
      </c>
      <c r="M105" s="27">
        <v>0</v>
      </c>
      <c r="N105" s="131">
        <v>929.91</v>
      </c>
      <c r="O105" s="131"/>
      <c r="P105" s="27">
        <f t="shared" si="51"/>
        <v>7694.91</v>
      </c>
    </row>
    <row r="106" spans="1:16" ht="12.75">
      <c r="A106" s="83"/>
      <c r="B106" s="84"/>
      <c r="C106" s="29" t="s">
        <v>100</v>
      </c>
      <c r="D106" s="2">
        <v>19890236</v>
      </c>
      <c r="E106" s="80" t="s">
        <v>704</v>
      </c>
      <c r="F106" s="26">
        <v>67</v>
      </c>
      <c r="G106" s="26">
        <f t="shared" si="48"/>
        <v>67</v>
      </c>
      <c r="H106" s="26">
        <v>40</v>
      </c>
      <c r="I106" s="26">
        <v>22.5</v>
      </c>
      <c r="J106" s="27">
        <f t="shared" si="49"/>
        <v>2680</v>
      </c>
      <c r="K106" s="27">
        <f t="shared" si="49"/>
        <v>1507.5</v>
      </c>
      <c r="L106" s="27">
        <f t="shared" si="50"/>
        <v>1340</v>
      </c>
      <c r="M106" s="27">
        <v>0</v>
      </c>
      <c r="N106" s="131">
        <v>1314.69</v>
      </c>
      <c r="O106" s="131"/>
      <c r="P106" s="27">
        <f t="shared" si="51"/>
        <v>6842.1900000000005</v>
      </c>
    </row>
    <row r="107" spans="1:16" ht="12.75">
      <c r="A107" s="83"/>
      <c r="B107" s="84"/>
      <c r="C107" s="29" t="s">
        <v>101</v>
      </c>
      <c r="D107" s="2">
        <v>27065559</v>
      </c>
      <c r="E107" s="80" t="s">
        <v>693</v>
      </c>
      <c r="F107" s="26">
        <v>75</v>
      </c>
      <c r="G107" s="26">
        <f t="shared" si="48"/>
        <v>75</v>
      </c>
      <c r="H107" s="26">
        <v>40</v>
      </c>
      <c r="I107" s="26">
        <v>22.5</v>
      </c>
      <c r="J107" s="27">
        <f t="shared" si="49"/>
        <v>3000</v>
      </c>
      <c r="K107" s="27">
        <f t="shared" si="49"/>
        <v>1687.5</v>
      </c>
      <c r="L107" s="27">
        <f t="shared" si="50"/>
        <v>1500</v>
      </c>
      <c r="M107" s="27">
        <v>0</v>
      </c>
      <c r="N107" s="131">
        <v>1475.02</v>
      </c>
      <c r="O107" s="131"/>
      <c r="P107" s="27">
        <f t="shared" si="51"/>
        <v>7662.52</v>
      </c>
    </row>
    <row r="108" spans="1:16" ht="12.75">
      <c r="A108" s="83"/>
      <c r="B108" s="84"/>
      <c r="C108" s="29" t="s">
        <v>61</v>
      </c>
      <c r="D108" s="2">
        <v>26928317</v>
      </c>
      <c r="E108" s="80" t="s">
        <v>678</v>
      </c>
      <c r="F108" s="26">
        <v>75</v>
      </c>
      <c r="G108" s="26">
        <f t="shared" si="48"/>
        <v>75</v>
      </c>
      <c r="H108" s="26">
        <v>40</v>
      </c>
      <c r="I108" s="26">
        <v>22.5</v>
      </c>
      <c r="J108" s="27">
        <f t="shared" si="49"/>
        <v>3000</v>
      </c>
      <c r="K108" s="27">
        <f t="shared" si="49"/>
        <v>1687.5</v>
      </c>
      <c r="L108" s="27">
        <f t="shared" si="50"/>
        <v>1500</v>
      </c>
      <c r="M108" s="27">
        <v>0</v>
      </c>
      <c r="N108" s="131">
        <v>1362.79</v>
      </c>
      <c r="O108" s="131"/>
      <c r="P108" s="27">
        <f t="shared" si="51"/>
        <v>7550.29</v>
      </c>
    </row>
    <row r="109" spans="1:16" ht="12.75">
      <c r="A109" s="83"/>
      <c r="B109" s="84"/>
      <c r="C109" s="29" t="s">
        <v>62</v>
      </c>
      <c r="D109" s="2">
        <v>26928317</v>
      </c>
      <c r="E109" s="80" t="s">
        <v>679</v>
      </c>
      <c r="F109" s="26">
        <v>72</v>
      </c>
      <c r="G109" s="26">
        <f t="shared" si="48"/>
        <v>72</v>
      </c>
      <c r="H109" s="26">
        <v>40</v>
      </c>
      <c r="I109" s="26">
        <v>22.5</v>
      </c>
      <c r="J109" s="27">
        <f t="shared" si="49"/>
        <v>2880</v>
      </c>
      <c r="K109" s="27">
        <f t="shared" si="49"/>
        <v>1620</v>
      </c>
      <c r="L109" s="27">
        <f t="shared" si="50"/>
        <v>1440</v>
      </c>
      <c r="M109" s="27">
        <v>0</v>
      </c>
      <c r="N109" s="131">
        <v>1154.37</v>
      </c>
      <c r="O109" s="131"/>
      <c r="P109" s="27">
        <f t="shared" si="51"/>
        <v>7094.37</v>
      </c>
    </row>
    <row r="110" spans="1:16" ht="12.75">
      <c r="A110" s="83"/>
      <c r="B110" s="84"/>
      <c r="C110" s="29" t="s">
        <v>152</v>
      </c>
      <c r="D110" s="2">
        <v>19992945</v>
      </c>
      <c r="E110" s="80" t="s">
        <v>680</v>
      </c>
      <c r="F110" s="26">
        <v>109</v>
      </c>
      <c r="G110" s="26">
        <f t="shared" si="48"/>
        <v>109</v>
      </c>
      <c r="H110" s="26">
        <v>40</v>
      </c>
      <c r="I110" s="26">
        <v>22.5</v>
      </c>
      <c r="J110" s="27">
        <f t="shared" si="49"/>
        <v>4360</v>
      </c>
      <c r="K110" s="27">
        <f t="shared" si="49"/>
        <v>2452.5</v>
      </c>
      <c r="L110" s="27">
        <f t="shared" si="50"/>
        <v>2180</v>
      </c>
      <c r="M110" s="27">
        <v>0</v>
      </c>
      <c r="N110" s="131">
        <v>1988.07</v>
      </c>
      <c r="O110" s="131"/>
      <c r="P110" s="27">
        <f t="shared" si="51"/>
        <v>10980.57</v>
      </c>
    </row>
    <row r="111" spans="1:16" ht="12.75">
      <c r="A111" s="83"/>
      <c r="B111" s="84"/>
      <c r="C111" s="29" t="s">
        <v>64</v>
      </c>
      <c r="D111" s="2">
        <v>19986315</v>
      </c>
      <c r="E111" s="225" t="s">
        <v>449</v>
      </c>
      <c r="F111" s="26">
        <v>0</v>
      </c>
      <c r="G111" s="26">
        <f t="shared" si="48"/>
        <v>0</v>
      </c>
      <c r="H111" s="26">
        <v>40</v>
      </c>
      <c r="I111" s="26">
        <v>22.5</v>
      </c>
      <c r="J111" s="27">
        <f t="shared" si="49"/>
        <v>0</v>
      </c>
      <c r="K111" s="27">
        <f t="shared" si="49"/>
        <v>0</v>
      </c>
      <c r="L111" s="27">
        <f t="shared" si="50"/>
        <v>0</v>
      </c>
      <c r="M111" s="27">
        <v>0</v>
      </c>
      <c r="N111" s="131"/>
      <c r="O111" s="131"/>
      <c r="P111" s="27">
        <f t="shared" si="51"/>
        <v>0</v>
      </c>
    </row>
    <row r="112" spans="1:16" ht="12.75">
      <c r="A112" s="83"/>
      <c r="B112" s="84"/>
      <c r="C112" s="117" t="s">
        <v>37</v>
      </c>
      <c r="D112" s="1"/>
      <c r="E112" s="110"/>
      <c r="F112" s="56">
        <f>SUM(F103:F111)</f>
        <v>580</v>
      </c>
      <c r="G112" s="56">
        <f>SUM(G103:G111)</f>
        <v>580</v>
      </c>
      <c r="H112" s="56"/>
      <c r="I112" s="56"/>
      <c r="J112" s="52">
        <f aca="true" t="shared" si="52" ref="J112:P112">SUM(J103:J111)</f>
        <v>23200</v>
      </c>
      <c r="K112" s="52">
        <f t="shared" si="52"/>
        <v>13050</v>
      </c>
      <c r="L112" s="52">
        <f t="shared" si="52"/>
        <v>11600</v>
      </c>
      <c r="M112" s="52">
        <f t="shared" si="52"/>
        <v>600</v>
      </c>
      <c r="N112" s="52">
        <f t="shared" si="52"/>
        <v>9549.16</v>
      </c>
      <c r="O112" s="176">
        <f t="shared" si="52"/>
        <v>0</v>
      </c>
      <c r="P112" s="52">
        <f t="shared" si="52"/>
        <v>57999.16</v>
      </c>
    </row>
    <row r="113" spans="1:16" ht="12.75">
      <c r="A113" s="61"/>
      <c r="B113" s="62"/>
      <c r="C113" s="55"/>
      <c r="D113" s="1"/>
      <c r="E113" s="110"/>
      <c r="F113" s="106"/>
      <c r="G113" s="56"/>
      <c r="H113" s="56"/>
      <c r="I113" s="56"/>
      <c r="J113" s="52"/>
      <c r="K113" s="52"/>
      <c r="L113" s="52"/>
      <c r="M113" s="52"/>
      <c r="N113" s="52"/>
      <c r="O113" s="176"/>
      <c r="P113" s="52"/>
    </row>
    <row r="114" spans="1:16" ht="25.5">
      <c r="A114" s="21">
        <v>12</v>
      </c>
      <c r="B114" s="60" t="s">
        <v>102</v>
      </c>
      <c r="C114" s="123" t="s">
        <v>154</v>
      </c>
      <c r="D114" s="1">
        <v>33046098</v>
      </c>
      <c r="E114" s="80" t="s">
        <v>733</v>
      </c>
      <c r="F114" s="26">
        <v>106</v>
      </c>
      <c r="G114" s="26">
        <f aca="true" t="shared" si="53" ref="G114:G121">F114</f>
        <v>106</v>
      </c>
      <c r="H114" s="26">
        <v>40</v>
      </c>
      <c r="I114" s="26">
        <v>22.5</v>
      </c>
      <c r="J114" s="27">
        <f aca="true" t="shared" si="54" ref="J114:K121">F114*H114</f>
        <v>4240</v>
      </c>
      <c r="K114" s="27">
        <f t="shared" si="54"/>
        <v>2385</v>
      </c>
      <c r="L114" s="27">
        <f aca="true" t="shared" si="55" ref="L114:L121">G114*20</f>
        <v>2120</v>
      </c>
      <c r="M114" s="27">
        <f>J114*15%</f>
        <v>636</v>
      </c>
      <c r="N114" s="131">
        <v>1995.07</v>
      </c>
      <c r="O114" s="131"/>
      <c r="P114" s="27">
        <f aca="true" t="shared" si="56" ref="P114:P121">J114+K114+L114+M114+N114-O114</f>
        <v>11376.07</v>
      </c>
    </row>
    <row r="115" spans="1:16" ht="12.75">
      <c r="A115" s="83"/>
      <c r="B115" s="84"/>
      <c r="C115" s="29" t="s">
        <v>104</v>
      </c>
      <c r="D115" s="2">
        <v>20750988</v>
      </c>
      <c r="E115" s="80" t="s">
        <v>728</v>
      </c>
      <c r="F115" s="26">
        <v>104</v>
      </c>
      <c r="G115" s="26">
        <f>F115</f>
        <v>104</v>
      </c>
      <c r="H115" s="26">
        <v>40</v>
      </c>
      <c r="I115" s="26">
        <v>22.5</v>
      </c>
      <c r="J115" s="27">
        <f t="shared" si="54"/>
        <v>4160</v>
      </c>
      <c r="K115" s="27">
        <f t="shared" si="54"/>
        <v>2340</v>
      </c>
      <c r="L115" s="27">
        <f>G115*20</f>
        <v>2080</v>
      </c>
      <c r="M115" s="27">
        <v>0</v>
      </c>
      <c r="N115" s="131">
        <v>1747.58</v>
      </c>
      <c r="O115" s="131"/>
      <c r="P115" s="27">
        <f>J115+K115+L115+M115+N115-O115</f>
        <v>10327.58</v>
      </c>
    </row>
    <row r="116" spans="1:16" ht="12.75">
      <c r="A116" s="83"/>
      <c r="B116" s="84"/>
      <c r="C116" s="29" t="s">
        <v>106</v>
      </c>
      <c r="D116" s="2">
        <v>33046098</v>
      </c>
      <c r="E116" s="80" t="s">
        <v>732</v>
      </c>
      <c r="F116" s="26">
        <v>121</v>
      </c>
      <c r="G116" s="26">
        <f>F116</f>
        <v>121</v>
      </c>
      <c r="H116" s="26">
        <v>40</v>
      </c>
      <c r="I116" s="26">
        <v>22.5</v>
      </c>
      <c r="J116" s="27">
        <f t="shared" si="54"/>
        <v>4840</v>
      </c>
      <c r="K116" s="27">
        <f t="shared" si="54"/>
        <v>2722.5</v>
      </c>
      <c r="L116" s="27">
        <f>G116*20</f>
        <v>2420</v>
      </c>
      <c r="M116" s="27">
        <v>0</v>
      </c>
      <c r="N116" s="131">
        <v>1859.81</v>
      </c>
      <c r="O116" s="131"/>
      <c r="P116" s="27">
        <f>J116+K116+L116+M116+N116-O116</f>
        <v>11842.31</v>
      </c>
    </row>
    <row r="117" spans="1:16" ht="12.75">
      <c r="A117" s="83"/>
      <c r="B117" s="84"/>
      <c r="C117" s="29" t="s">
        <v>107</v>
      </c>
      <c r="D117" s="2">
        <v>20245480</v>
      </c>
      <c r="E117" s="80" t="s">
        <v>747</v>
      </c>
      <c r="F117" s="26">
        <v>68</v>
      </c>
      <c r="G117" s="26">
        <f>F117</f>
        <v>68</v>
      </c>
      <c r="H117" s="26">
        <v>40</v>
      </c>
      <c r="I117" s="26">
        <v>22.5</v>
      </c>
      <c r="J117" s="27">
        <f t="shared" si="54"/>
        <v>2720</v>
      </c>
      <c r="K117" s="27">
        <f t="shared" si="54"/>
        <v>1530</v>
      </c>
      <c r="L117" s="27">
        <f>G117*20</f>
        <v>1360</v>
      </c>
      <c r="M117" s="27">
        <v>0</v>
      </c>
      <c r="N117" s="131">
        <v>1010.07</v>
      </c>
      <c r="O117" s="131"/>
      <c r="P117" s="27">
        <f>J117+K117+L117+M117+N117-O117</f>
        <v>6620.07</v>
      </c>
    </row>
    <row r="118" spans="1:16" ht="12.75">
      <c r="A118" s="63"/>
      <c r="B118" s="28"/>
      <c r="C118" s="29" t="s">
        <v>40</v>
      </c>
      <c r="D118" s="2">
        <v>27018310</v>
      </c>
      <c r="E118" s="129" t="s">
        <v>689</v>
      </c>
      <c r="F118" s="26">
        <v>80</v>
      </c>
      <c r="G118" s="26">
        <f>F118</f>
        <v>80</v>
      </c>
      <c r="H118" s="26">
        <v>40</v>
      </c>
      <c r="I118" s="26">
        <v>22.5</v>
      </c>
      <c r="J118" s="27">
        <f t="shared" si="54"/>
        <v>3200</v>
      </c>
      <c r="K118" s="27">
        <f t="shared" si="54"/>
        <v>1800</v>
      </c>
      <c r="L118" s="27">
        <f>G118*20</f>
        <v>1600</v>
      </c>
      <c r="M118" s="27">
        <v>0</v>
      </c>
      <c r="N118" s="131">
        <v>1362.79</v>
      </c>
      <c r="O118" s="131"/>
      <c r="P118" s="27">
        <f>J118+K118+L118+M118+N118-O118</f>
        <v>7962.79</v>
      </c>
    </row>
    <row r="119" spans="1:16" ht="12.75">
      <c r="A119" s="83"/>
      <c r="B119" s="84"/>
      <c r="C119" s="29" t="s">
        <v>103</v>
      </c>
      <c r="D119" s="2">
        <v>19760295</v>
      </c>
      <c r="E119" s="80" t="s">
        <v>691</v>
      </c>
      <c r="F119" s="26">
        <v>12</v>
      </c>
      <c r="G119" s="26">
        <f t="shared" si="53"/>
        <v>12</v>
      </c>
      <c r="H119" s="26">
        <v>40</v>
      </c>
      <c r="I119" s="26">
        <v>22.5</v>
      </c>
      <c r="J119" s="27">
        <f t="shared" si="54"/>
        <v>480</v>
      </c>
      <c r="K119" s="27">
        <f t="shared" si="54"/>
        <v>270</v>
      </c>
      <c r="L119" s="27">
        <f t="shared" si="55"/>
        <v>240</v>
      </c>
      <c r="M119" s="27">
        <v>0</v>
      </c>
      <c r="N119" s="131">
        <v>192.4</v>
      </c>
      <c r="O119" s="131"/>
      <c r="P119" s="27">
        <f t="shared" si="56"/>
        <v>1182.4</v>
      </c>
    </row>
    <row r="120" spans="1:16" ht="12.75">
      <c r="A120" s="83"/>
      <c r="B120" s="84"/>
      <c r="C120" s="29" t="s">
        <v>105</v>
      </c>
      <c r="D120" s="2">
        <v>32163456</v>
      </c>
      <c r="E120" s="80" t="s">
        <v>672</v>
      </c>
      <c r="F120" s="26">
        <v>41</v>
      </c>
      <c r="G120" s="26">
        <f t="shared" si="53"/>
        <v>41</v>
      </c>
      <c r="H120" s="26">
        <v>40</v>
      </c>
      <c r="I120" s="26">
        <v>22.5</v>
      </c>
      <c r="J120" s="27">
        <f t="shared" si="54"/>
        <v>1640</v>
      </c>
      <c r="K120" s="27">
        <f t="shared" si="54"/>
        <v>922.5</v>
      </c>
      <c r="L120" s="27">
        <f t="shared" si="55"/>
        <v>820</v>
      </c>
      <c r="M120" s="27">
        <v>0</v>
      </c>
      <c r="N120" s="131">
        <v>657.35</v>
      </c>
      <c r="O120" s="131"/>
      <c r="P120" s="27">
        <f t="shared" si="56"/>
        <v>4039.85</v>
      </c>
    </row>
    <row r="121" spans="1:16" ht="12.75">
      <c r="A121" s="83"/>
      <c r="B121" s="84"/>
      <c r="C121" s="74" t="s">
        <v>593</v>
      </c>
      <c r="D121" s="2">
        <v>33046098</v>
      </c>
      <c r="E121" s="80" t="s">
        <v>734</v>
      </c>
      <c r="F121" s="26">
        <v>48</v>
      </c>
      <c r="G121" s="26">
        <f t="shared" si="53"/>
        <v>48</v>
      </c>
      <c r="H121" s="26">
        <v>40</v>
      </c>
      <c r="I121" s="26">
        <v>22.5</v>
      </c>
      <c r="J121" s="27">
        <f t="shared" si="54"/>
        <v>1920</v>
      </c>
      <c r="K121" s="27">
        <f t="shared" si="54"/>
        <v>1080</v>
      </c>
      <c r="L121" s="27">
        <f t="shared" si="55"/>
        <v>960</v>
      </c>
      <c r="M121" s="27">
        <v>0</v>
      </c>
      <c r="N121" s="131">
        <v>769.58</v>
      </c>
      <c r="O121" s="131"/>
      <c r="P121" s="27">
        <f t="shared" si="56"/>
        <v>4729.58</v>
      </c>
    </row>
    <row r="122" spans="1:16" ht="12.75">
      <c r="A122" s="92"/>
      <c r="B122" s="93"/>
      <c r="C122" s="117" t="s">
        <v>37</v>
      </c>
      <c r="D122" s="1"/>
      <c r="E122" s="110"/>
      <c r="F122" s="56">
        <f>SUM(F114:F121)</f>
        <v>580</v>
      </c>
      <c r="G122" s="56">
        <f>SUM(G114:G121)</f>
        <v>580</v>
      </c>
      <c r="H122" s="56"/>
      <c r="I122" s="56"/>
      <c r="J122" s="52">
        <f aca="true" t="shared" si="57" ref="J122:P122">SUM(J114:J121)</f>
        <v>23200</v>
      </c>
      <c r="K122" s="52">
        <f t="shared" si="57"/>
        <v>13050</v>
      </c>
      <c r="L122" s="52">
        <f t="shared" si="57"/>
        <v>11600</v>
      </c>
      <c r="M122" s="52">
        <f t="shared" si="57"/>
        <v>636</v>
      </c>
      <c r="N122" s="52">
        <f t="shared" si="57"/>
        <v>9594.649999999998</v>
      </c>
      <c r="O122" s="176">
        <f t="shared" si="57"/>
        <v>0</v>
      </c>
      <c r="P122" s="52">
        <f t="shared" si="57"/>
        <v>58080.65</v>
      </c>
    </row>
    <row r="123" spans="1:16" ht="12.75">
      <c r="A123" s="15"/>
      <c r="B123" s="15"/>
      <c r="C123" s="15"/>
      <c r="D123" s="7"/>
      <c r="E123" s="119"/>
      <c r="F123" s="50"/>
      <c r="G123" s="50"/>
      <c r="H123" s="50"/>
      <c r="I123" s="50"/>
      <c r="J123" s="51"/>
      <c r="K123" s="51"/>
      <c r="L123" s="51"/>
      <c r="M123" s="51"/>
      <c r="N123" s="51"/>
      <c r="O123" s="211"/>
      <c r="P123" s="51"/>
    </row>
    <row r="124" spans="1:16" ht="12.75">
      <c r="A124" s="22">
        <v>13</v>
      </c>
      <c r="B124" s="61" t="s">
        <v>108</v>
      </c>
      <c r="C124" s="39" t="s">
        <v>109</v>
      </c>
      <c r="D124" s="5">
        <v>25459140</v>
      </c>
      <c r="E124" s="118" t="s">
        <v>739</v>
      </c>
      <c r="F124" s="40">
        <v>143</v>
      </c>
      <c r="G124" s="40">
        <f aca="true" t="shared" si="58" ref="G124:G130">F124</f>
        <v>143</v>
      </c>
      <c r="H124" s="40">
        <v>40</v>
      </c>
      <c r="I124" s="40">
        <v>22.5</v>
      </c>
      <c r="J124" s="41">
        <f aca="true" t="shared" si="59" ref="J124:K129">F124*H124</f>
        <v>5720</v>
      </c>
      <c r="K124" s="41">
        <f t="shared" si="59"/>
        <v>3217.5</v>
      </c>
      <c r="L124" s="41">
        <f aca="true" t="shared" si="60" ref="L124:L130">G124*20</f>
        <v>2860</v>
      </c>
      <c r="M124" s="41">
        <f>J124*15%</f>
        <v>858</v>
      </c>
      <c r="N124" s="165">
        <v>2167.06</v>
      </c>
      <c r="O124" s="165"/>
      <c r="P124" s="41">
        <f aca="true" t="shared" si="61" ref="P124:P130">J124+K124+L124+M124+N124-O124</f>
        <v>14822.56</v>
      </c>
    </row>
    <row r="125" spans="1:16" ht="12.75">
      <c r="A125" s="90"/>
      <c r="B125" s="91"/>
      <c r="C125" s="11" t="s">
        <v>110</v>
      </c>
      <c r="D125" s="2">
        <v>20570936</v>
      </c>
      <c r="E125" s="115" t="s">
        <v>722</v>
      </c>
      <c r="F125" s="26">
        <v>99</v>
      </c>
      <c r="G125" s="26">
        <f t="shared" si="58"/>
        <v>99</v>
      </c>
      <c r="H125" s="26">
        <v>40</v>
      </c>
      <c r="I125" s="26">
        <v>22.5</v>
      </c>
      <c r="J125" s="27">
        <f t="shared" si="59"/>
        <v>3960</v>
      </c>
      <c r="K125" s="27">
        <f t="shared" si="59"/>
        <v>2227.5</v>
      </c>
      <c r="L125" s="27">
        <f t="shared" si="60"/>
        <v>1980</v>
      </c>
      <c r="M125" s="27">
        <v>0</v>
      </c>
      <c r="N125" s="131">
        <v>1859.81</v>
      </c>
      <c r="O125" s="131"/>
      <c r="P125" s="27">
        <f t="shared" si="61"/>
        <v>10027.31</v>
      </c>
    </row>
    <row r="126" spans="1:16" ht="12.75">
      <c r="A126" s="83"/>
      <c r="B126" s="84"/>
      <c r="C126" s="11" t="s">
        <v>136</v>
      </c>
      <c r="D126" s="2">
        <v>25459140</v>
      </c>
      <c r="E126" s="115" t="s">
        <v>740</v>
      </c>
      <c r="F126" s="26">
        <v>65</v>
      </c>
      <c r="G126" s="26">
        <f t="shared" si="58"/>
        <v>65</v>
      </c>
      <c r="H126" s="26">
        <v>40</v>
      </c>
      <c r="I126" s="26">
        <v>22.5</v>
      </c>
      <c r="J126" s="27">
        <f t="shared" si="59"/>
        <v>2600</v>
      </c>
      <c r="K126" s="27">
        <f t="shared" si="59"/>
        <v>1462.5</v>
      </c>
      <c r="L126" s="27">
        <f t="shared" si="60"/>
        <v>1300</v>
      </c>
      <c r="M126" s="27">
        <v>0</v>
      </c>
      <c r="N126" s="131">
        <v>817.68</v>
      </c>
      <c r="O126" s="131"/>
      <c r="P126" s="27">
        <f t="shared" si="61"/>
        <v>6180.18</v>
      </c>
    </row>
    <row r="127" spans="1:16" ht="12.75">
      <c r="A127" s="83"/>
      <c r="B127" s="84"/>
      <c r="C127" s="11" t="s">
        <v>132</v>
      </c>
      <c r="D127" s="2">
        <v>30719017</v>
      </c>
      <c r="E127" s="80" t="s">
        <v>725</v>
      </c>
      <c r="F127" s="26">
        <v>24</v>
      </c>
      <c r="G127" s="26">
        <f>F127</f>
        <v>24</v>
      </c>
      <c r="H127" s="26">
        <v>40</v>
      </c>
      <c r="I127" s="26">
        <v>22.5</v>
      </c>
      <c r="J127" s="27">
        <f>F127*H127</f>
        <v>960</v>
      </c>
      <c r="K127" s="27">
        <f>G127*I127</f>
        <v>540</v>
      </c>
      <c r="L127" s="27">
        <f>G127*20</f>
        <v>480</v>
      </c>
      <c r="M127" s="27">
        <v>0</v>
      </c>
      <c r="N127" s="131">
        <v>513.05</v>
      </c>
      <c r="O127" s="131"/>
      <c r="P127" s="27">
        <f>J127+K127+L127+M127+N127-O127</f>
        <v>2493.05</v>
      </c>
    </row>
    <row r="128" spans="1:16" ht="12.75">
      <c r="A128" s="83"/>
      <c r="B128" s="84"/>
      <c r="C128" s="11" t="s">
        <v>117</v>
      </c>
      <c r="D128" s="2">
        <v>19801441</v>
      </c>
      <c r="E128" s="80" t="s">
        <v>726</v>
      </c>
      <c r="F128" s="26">
        <v>125</v>
      </c>
      <c r="G128" s="26">
        <f>F128</f>
        <v>125</v>
      </c>
      <c r="H128" s="26">
        <v>40</v>
      </c>
      <c r="I128" s="26">
        <v>22.5</v>
      </c>
      <c r="J128" s="27">
        <f>F128*H128</f>
        <v>5000</v>
      </c>
      <c r="K128" s="27">
        <f>G128*I128</f>
        <v>2812.5</v>
      </c>
      <c r="L128" s="27">
        <f>G128*20</f>
        <v>2500</v>
      </c>
      <c r="M128" s="27">
        <v>0</v>
      </c>
      <c r="N128" s="131">
        <v>1859.81</v>
      </c>
      <c r="O128" s="131"/>
      <c r="P128" s="27">
        <f>J128+K128+L128+M128+N128-O128</f>
        <v>12172.31</v>
      </c>
    </row>
    <row r="129" spans="1:16" ht="12.75">
      <c r="A129" s="83"/>
      <c r="B129" s="84"/>
      <c r="C129" s="11" t="s">
        <v>111</v>
      </c>
      <c r="D129" s="2">
        <v>20124305</v>
      </c>
      <c r="E129" s="80" t="s">
        <v>671</v>
      </c>
      <c r="F129" s="26">
        <v>100</v>
      </c>
      <c r="G129" s="26">
        <f t="shared" si="58"/>
        <v>100</v>
      </c>
      <c r="H129" s="26">
        <v>40</v>
      </c>
      <c r="I129" s="26">
        <v>22.5</v>
      </c>
      <c r="J129" s="27">
        <f t="shared" si="59"/>
        <v>4000</v>
      </c>
      <c r="K129" s="27">
        <f t="shared" si="59"/>
        <v>2250</v>
      </c>
      <c r="L129" s="27">
        <f t="shared" si="60"/>
        <v>2000</v>
      </c>
      <c r="M129" s="27">
        <v>0</v>
      </c>
      <c r="N129" s="131">
        <v>2004.1</v>
      </c>
      <c r="O129" s="131"/>
      <c r="P129" s="27">
        <f t="shared" si="61"/>
        <v>10254.1</v>
      </c>
    </row>
    <row r="130" spans="1:16" s="88" customFormat="1" ht="12.75">
      <c r="A130" s="83"/>
      <c r="B130" s="84"/>
      <c r="C130" s="11" t="s">
        <v>112</v>
      </c>
      <c r="D130" s="2">
        <v>25459140</v>
      </c>
      <c r="E130" s="80" t="s">
        <v>748</v>
      </c>
      <c r="F130" s="26">
        <v>24</v>
      </c>
      <c r="G130" s="26">
        <f t="shared" si="58"/>
        <v>24</v>
      </c>
      <c r="H130" s="26">
        <v>40</v>
      </c>
      <c r="I130" s="26">
        <v>22.5</v>
      </c>
      <c r="J130" s="27">
        <f>F130*H130</f>
        <v>960</v>
      </c>
      <c r="K130" s="27">
        <f>G130*I130</f>
        <v>540</v>
      </c>
      <c r="L130" s="27">
        <f t="shared" si="60"/>
        <v>480</v>
      </c>
      <c r="M130" s="27">
        <v>0</v>
      </c>
      <c r="N130" s="131">
        <v>384.79</v>
      </c>
      <c r="O130" s="131"/>
      <c r="P130" s="27">
        <f t="shared" si="61"/>
        <v>2364.79</v>
      </c>
    </row>
    <row r="131" spans="1:16" s="88" customFormat="1" ht="12.75">
      <c r="A131" s="83"/>
      <c r="B131" s="84"/>
      <c r="C131" s="56" t="s">
        <v>37</v>
      </c>
      <c r="D131" s="1"/>
      <c r="E131" s="110"/>
      <c r="F131" s="56">
        <f>SUM(F124:F130)</f>
        <v>580</v>
      </c>
      <c r="G131" s="56">
        <f>SUM(G124:G130)</f>
        <v>580</v>
      </c>
      <c r="H131" s="56"/>
      <c r="I131" s="56"/>
      <c r="J131" s="52">
        <f aca="true" t="shared" si="62" ref="J131:P131">SUM(J124:J130)</f>
        <v>23200</v>
      </c>
      <c r="K131" s="52">
        <f t="shared" si="62"/>
        <v>13050</v>
      </c>
      <c r="L131" s="52">
        <f t="shared" si="62"/>
        <v>11600</v>
      </c>
      <c r="M131" s="52">
        <f t="shared" si="62"/>
        <v>858</v>
      </c>
      <c r="N131" s="52">
        <f t="shared" si="62"/>
        <v>9606.300000000001</v>
      </c>
      <c r="O131" s="176">
        <f t="shared" si="62"/>
        <v>0</v>
      </c>
      <c r="P131" s="52">
        <f t="shared" si="62"/>
        <v>58314.299999999996</v>
      </c>
    </row>
    <row r="132" spans="1:16" s="99" customFormat="1" ht="12.75">
      <c r="A132" s="38"/>
      <c r="B132" s="38"/>
      <c r="C132" s="11"/>
      <c r="D132" s="2"/>
      <c r="E132" s="80"/>
      <c r="F132" s="26"/>
      <c r="G132" s="26"/>
      <c r="H132" s="26"/>
      <c r="I132" s="26"/>
      <c r="J132" s="27"/>
      <c r="K132" s="27"/>
      <c r="L132" s="27"/>
      <c r="M132" s="27"/>
      <c r="N132" s="27"/>
      <c r="O132" s="131"/>
      <c r="P132" s="27"/>
    </row>
    <row r="133" spans="1:16" ht="25.5">
      <c r="A133" s="23">
        <v>14</v>
      </c>
      <c r="B133" s="23" t="s">
        <v>114</v>
      </c>
      <c r="C133" s="16" t="s">
        <v>115</v>
      </c>
      <c r="D133" s="1">
        <v>33210742</v>
      </c>
      <c r="E133" s="80" t="s">
        <v>744</v>
      </c>
      <c r="F133" s="26">
        <v>191</v>
      </c>
      <c r="G133" s="26">
        <f aca="true" t="shared" si="63" ref="G133:G139">F133</f>
        <v>191</v>
      </c>
      <c r="H133" s="26">
        <v>40</v>
      </c>
      <c r="I133" s="26">
        <v>22.5</v>
      </c>
      <c r="J133" s="27">
        <f aca="true" t="shared" si="64" ref="J133:K139">F133*H133</f>
        <v>7640</v>
      </c>
      <c r="K133" s="27">
        <f t="shared" si="64"/>
        <v>4297.5</v>
      </c>
      <c r="L133" s="27">
        <f aca="true" t="shared" si="65" ref="L133:L139">G133*20</f>
        <v>3820</v>
      </c>
      <c r="M133" s="27">
        <f>J133*15%</f>
        <v>1146</v>
      </c>
      <c r="N133" s="131">
        <v>2906.6</v>
      </c>
      <c r="O133" s="131"/>
      <c r="P133" s="27">
        <f aca="true" t="shared" si="66" ref="P133:P139">J133+K133+L133+M133+N133-O133</f>
        <v>19810.1</v>
      </c>
    </row>
    <row r="134" spans="1:16" ht="12.75">
      <c r="A134" s="83"/>
      <c r="B134" s="84"/>
      <c r="C134" s="11" t="s">
        <v>119</v>
      </c>
      <c r="D134" s="2">
        <v>39151335</v>
      </c>
      <c r="E134" s="80" t="s">
        <v>724</v>
      </c>
      <c r="F134" s="26">
        <v>75</v>
      </c>
      <c r="G134" s="26">
        <f>F134</f>
        <v>75</v>
      </c>
      <c r="H134" s="26">
        <v>40</v>
      </c>
      <c r="I134" s="26">
        <v>22.5</v>
      </c>
      <c r="J134" s="27">
        <f t="shared" si="64"/>
        <v>3000</v>
      </c>
      <c r="K134" s="27">
        <f t="shared" si="64"/>
        <v>1687.5</v>
      </c>
      <c r="L134" s="27">
        <f>G134*20</f>
        <v>1500</v>
      </c>
      <c r="M134" s="27">
        <v>0</v>
      </c>
      <c r="N134" s="131">
        <v>1475.02</v>
      </c>
      <c r="O134" s="131"/>
      <c r="P134" s="27">
        <f>J134+K134+L134+M134+N134-O134</f>
        <v>7662.52</v>
      </c>
    </row>
    <row r="135" spans="1:16" ht="12.75">
      <c r="A135" s="83"/>
      <c r="B135" s="84"/>
      <c r="C135" s="11" t="s">
        <v>120</v>
      </c>
      <c r="D135" s="2">
        <v>33210742</v>
      </c>
      <c r="E135" s="80" t="s">
        <v>745</v>
      </c>
      <c r="F135" s="26">
        <v>96</v>
      </c>
      <c r="G135" s="26">
        <f>F135</f>
        <v>96</v>
      </c>
      <c r="H135" s="26">
        <v>40</v>
      </c>
      <c r="I135" s="26">
        <v>22.5</v>
      </c>
      <c r="J135" s="27">
        <f t="shared" si="64"/>
        <v>3840</v>
      </c>
      <c r="K135" s="27">
        <f t="shared" si="64"/>
        <v>2160</v>
      </c>
      <c r="L135" s="27">
        <f>G135*20</f>
        <v>1920</v>
      </c>
      <c r="M135" s="27">
        <v>0</v>
      </c>
      <c r="N135" s="131">
        <v>1667.42</v>
      </c>
      <c r="O135" s="131"/>
      <c r="P135" s="27">
        <f>J135+K135+L135+M135+N135-O135</f>
        <v>9587.42</v>
      </c>
    </row>
    <row r="136" spans="1:16" ht="12.75">
      <c r="A136" s="83"/>
      <c r="B136" s="84"/>
      <c r="C136" s="11" t="s">
        <v>135</v>
      </c>
      <c r="D136" s="2">
        <v>33210742</v>
      </c>
      <c r="E136" s="80" t="s">
        <v>746</v>
      </c>
      <c r="F136" s="26">
        <v>126</v>
      </c>
      <c r="G136" s="26">
        <f>F136</f>
        <v>126</v>
      </c>
      <c r="H136" s="26">
        <v>40</v>
      </c>
      <c r="I136" s="26">
        <v>22.5</v>
      </c>
      <c r="J136" s="27">
        <f t="shared" si="64"/>
        <v>5040</v>
      </c>
      <c r="K136" s="27">
        <f t="shared" si="64"/>
        <v>2835</v>
      </c>
      <c r="L136" s="27">
        <f>G136*20</f>
        <v>2520</v>
      </c>
      <c r="M136" s="27">
        <v>0</v>
      </c>
      <c r="N136" s="131">
        <v>1972.04</v>
      </c>
      <c r="O136" s="131"/>
      <c r="P136" s="27">
        <f>J136+K136+L136+M136+N136-O136</f>
        <v>12367.04</v>
      </c>
    </row>
    <row r="137" spans="1:16" ht="12.75">
      <c r="A137" s="90"/>
      <c r="B137" s="91"/>
      <c r="C137" s="125" t="s">
        <v>116</v>
      </c>
      <c r="D137" s="2">
        <v>19550439</v>
      </c>
      <c r="E137" s="225" t="s">
        <v>449</v>
      </c>
      <c r="F137" s="26">
        <v>0</v>
      </c>
      <c r="G137" s="26">
        <f t="shared" si="63"/>
        <v>0</v>
      </c>
      <c r="H137" s="26">
        <v>40</v>
      </c>
      <c r="I137" s="26">
        <v>22.5</v>
      </c>
      <c r="J137" s="27">
        <f t="shared" si="64"/>
        <v>0</v>
      </c>
      <c r="K137" s="27">
        <f t="shared" si="64"/>
        <v>0</v>
      </c>
      <c r="L137" s="27">
        <f t="shared" si="65"/>
        <v>0</v>
      </c>
      <c r="M137" s="27">
        <v>0</v>
      </c>
      <c r="N137" s="131"/>
      <c r="O137" s="131"/>
      <c r="P137" s="27">
        <f t="shared" si="66"/>
        <v>0</v>
      </c>
    </row>
    <row r="138" spans="1:16" ht="12.75">
      <c r="A138" s="83"/>
      <c r="B138" s="84"/>
      <c r="C138" s="11" t="s">
        <v>117</v>
      </c>
      <c r="D138" s="2">
        <v>35351675</v>
      </c>
      <c r="E138" s="225" t="s">
        <v>449</v>
      </c>
      <c r="F138" s="26">
        <v>0</v>
      </c>
      <c r="G138" s="26">
        <f t="shared" si="63"/>
        <v>0</v>
      </c>
      <c r="H138" s="26">
        <v>40</v>
      </c>
      <c r="I138" s="26">
        <v>22.5</v>
      </c>
      <c r="J138" s="27">
        <f t="shared" si="64"/>
        <v>0</v>
      </c>
      <c r="K138" s="27">
        <f t="shared" si="64"/>
        <v>0</v>
      </c>
      <c r="L138" s="27">
        <f t="shared" si="65"/>
        <v>0</v>
      </c>
      <c r="M138" s="27">
        <v>0</v>
      </c>
      <c r="N138" s="131">
        <v>272.56</v>
      </c>
      <c r="O138" s="131"/>
      <c r="P138" s="27">
        <f t="shared" si="66"/>
        <v>272.56</v>
      </c>
    </row>
    <row r="139" spans="1:16" ht="12.75">
      <c r="A139" s="83"/>
      <c r="B139" s="84"/>
      <c r="C139" s="11" t="s">
        <v>118</v>
      </c>
      <c r="D139" s="2">
        <v>19550420</v>
      </c>
      <c r="E139" s="80" t="s">
        <v>687</v>
      </c>
      <c r="F139" s="26">
        <v>17</v>
      </c>
      <c r="G139" s="26">
        <f t="shared" si="63"/>
        <v>17</v>
      </c>
      <c r="H139" s="26">
        <v>40</v>
      </c>
      <c r="I139" s="26">
        <v>22.5</v>
      </c>
      <c r="J139" s="27">
        <f t="shared" si="64"/>
        <v>680</v>
      </c>
      <c r="K139" s="27">
        <f t="shared" si="64"/>
        <v>382.5</v>
      </c>
      <c r="L139" s="27">
        <f t="shared" si="65"/>
        <v>340</v>
      </c>
      <c r="M139" s="27">
        <v>0</v>
      </c>
      <c r="N139" s="131"/>
      <c r="O139" s="131"/>
      <c r="P139" s="27">
        <f t="shared" si="66"/>
        <v>1402.5</v>
      </c>
    </row>
    <row r="140" spans="1:16" ht="12.75">
      <c r="A140" s="83"/>
      <c r="B140" s="84"/>
      <c r="C140" s="2" t="s">
        <v>121</v>
      </c>
      <c r="D140" s="2">
        <v>36856625</v>
      </c>
      <c r="E140" s="80" t="s">
        <v>765</v>
      </c>
      <c r="F140" s="26">
        <v>75</v>
      </c>
      <c r="G140" s="26">
        <f>F140</f>
        <v>75</v>
      </c>
      <c r="H140" s="26">
        <v>40</v>
      </c>
      <c r="I140" s="26">
        <v>22.5</v>
      </c>
      <c r="J140" s="27">
        <f>F140*H140</f>
        <v>3000</v>
      </c>
      <c r="K140" s="27">
        <f>G140*I140</f>
        <v>1687.5</v>
      </c>
      <c r="L140" s="27">
        <f>G140*20</f>
        <v>1500</v>
      </c>
      <c r="M140" s="27">
        <v>0</v>
      </c>
      <c r="N140" s="131">
        <v>1362.79</v>
      </c>
      <c r="O140" s="131"/>
      <c r="P140" s="27">
        <f>J140+K140+L140+M140+N140-O140</f>
        <v>7550.29</v>
      </c>
    </row>
    <row r="141" spans="1:16" ht="12.75">
      <c r="A141" s="83"/>
      <c r="B141" s="84"/>
      <c r="C141" s="56" t="s">
        <v>37</v>
      </c>
      <c r="D141" s="1"/>
      <c r="E141" s="110"/>
      <c r="F141" s="56">
        <f>SUM(F133:F140)</f>
        <v>580</v>
      </c>
      <c r="G141" s="56">
        <f>SUM(G133:G140)</f>
        <v>580</v>
      </c>
      <c r="H141" s="56"/>
      <c r="I141" s="56"/>
      <c r="J141" s="52">
        <f aca="true" t="shared" si="67" ref="J141:P141">SUM(J133:J140)</f>
        <v>23200</v>
      </c>
      <c r="K141" s="52">
        <f t="shared" si="67"/>
        <v>13050</v>
      </c>
      <c r="L141" s="52">
        <f t="shared" si="67"/>
        <v>11600</v>
      </c>
      <c r="M141" s="52">
        <f t="shared" si="67"/>
        <v>1146</v>
      </c>
      <c r="N141" s="52">
        <f t="shared" si="67"/>
        <v>9656.43</v>
      </c>
      <c r="O141" s="176">
        <f t="shared" si="67"/>
        <v>0</v>
      </c>
      <c r="P141" s="52">
        <f t="shared" si="67"/>
        <v>58652.43</v>
      </c>
    </row>
    <row r="142" spans="1:16" ht="12.75">
      <c r="A142" s="83"/>
      <c r="B142" s="84"/>
      <c r="C142" s="67"/>
      <c r="D142" s="18"/>
      <c r="E142" s="110"/>
      <c r="F142" s="56"/>
      <c r="G142" s="56"/>
      <c r="H142" s="56"/>
      <c r="I142" s="56"/>
      <c r="J142" s="52"/>
      <c r="K142" s="52"/>
      <c r="L142" s="52"/>
      <c r="M142" s="52"/>
      <c r="N142" s="52"/>
      <c r="O142" s="176"/>
      <c r="P142" s="52"/>
    </row>
    <row r="143" spans="1:16" ht="12.75">
      <c r="A143" s="23">
        <v>15</v>
      </c>
      <c r="B143" s="223" t="s">
        <v>552</v>
      </c>
      <c r="C143" s="16" t="s">
        <v>553</v>
      </c>
      <c r="D143" s="1">
        <v>19986285</v>
      </c>
      <c r="E143" s="89" t="s">
        <v>750</v>
      </c>
      <c r="F143" s="40">
        <v>99</v>
      </c>
      <c r="G143" s="40">
        <f aca="true" t="shared" si="68" ref="G143:G149">F143</f>
        <v>99</v>
      </c>
      <c r="H143" s="40">
        <v>40</v>
      </c>
      <c r="I143" s="40">
        <v>22.5</v>
      </c>
      <c r="J143" s="41">
        <f aca="true" t="shared" si="69" ref="J143:K149">F143*H143</f>
        <v>3960</v>
      </c>
      <c r="K143" s="41">
        <f t="shared" si="69"/>
        <v>2227.5</v>
      </c>
      <c r="L143" s="41">
        <f aca="true" t="shared" si="70" ref="L143:L149">G143*20</f>
        <v>1980</v>
      </c>
      <c r="M143" s="41">
        <f>J143*15%</f>
        <v>594</v>
      </c>
      <c r="N143" s="165">
        <v>1995.07</v>
      </c>
      <c r="O143" s="165"/>
      <c r="P143" s="41">
        <f aca="true" t="shared" si="71" ref="P143:P149">J143+K143+L143+M143+N143-O143</f>
        <v>10756.57</v>
      </c>
    </row>
    <row r="144" spans="1:16" ht="12.75">
      <c r="A144" s="90"/>
      <c r="B144" s="91"/>
      <c r="C144" s="11" t="s">
        <v>554</v>
      </c>
      <c r="D144" s="2">
        <v>21120352</v>
      </c>
      <c r="E144" s="115" t="s">
        <v>758</v>
      </c>
      <c r="F144" s="26">
        <v>116</v>
      </c>
      <c r="G144" s="26">
        <f t="shared" si="68"/>
        <v>116</v>
      </c>
      <c r="H144" s="26">
        <v>40</v>
      </c>
      <c r="I144" s="26">
        <v>22.5</v>
      </c>
      <c r="J144" s="27">
        <f t="shared" si="69"/>
        <v>4640</v>
      </c>
      <c r="K144" s="27">
        <f t="shared" si="69"/>
        <v>2610</v>
      </c>
      <c r="L144" s="27">
        <f t="shared" si="70"/>
        <v>2320</v>
      </c>
      <c r="M144" s="27">
        <v>0</v>
      </c>
      <c r="N144" s="131">
        <v>1859.81</v>
      </c>
      <c r="O144" s="131"/>
      <c r="P144" s="27">
        <f t="shared" si="71"/>
        <v>11429.81</v>
      </c>
    </row>
    <row r="145" spans="1:16" ht="12.75">
      <c r="A145" s="83"/>
      <c r="B145" s="84"/>
      <c r="C145" s="11" t="s">
        <v>555</v>
      </c>
      <c r="D145" s="2">
        <v>19986285</v>
      </c>
      <c r="E145" s="115" t="s">
        <v>749</v>
      </c>
      <c r="F145" s="26">
        <v>99</v>
      </c>
      <c r="G145" s="26">
        <f t="shared" si="68"/>
        <v>99</v>
      </c>
      <c r="H145" s="26">
        <v>40</v>
      </c>
      <c r="I145" s="26">
        <v>22.5</v>
      </c>
      <c r="J145" s="27">
        <f t="shared" si="69"/>
        <v>3960</v>
      </c>
      <c r="K145" s="27">
        <f t="shared" si="69"/>
        <v>2227.5</v>
      </c>
      <c r="L145" s="27">
        <f t="shared" si="70"/>
        <v>1980</v>
      </c>
      <c r="M145" s="27">
        <v>0</v>
      </c>
      <c r="N145" s="131">
        <v>1859.81</v>
      </c>
      <c r="O145" s="131"/>
      <c r="P145" s="27">
        <f t="shared" si="71"/>
        <v>10027.31</v>
      </c>
    </row>
    <row r="146" spans="1:16" ht="12.75">
      <c r="A146" s="83"/>
      <c r="B146" s="84"/>
      <c r="C146" s="11" t="s">
        <v>556</v>
      </c>
      <c r="D146" s="2">
        <v>36414895</v>
      </c>
      <c r="E146" s="80" t="s">
        <v>714</v>
      </c>
      <c r="F146" s="26">
        <v>148</v>
      </c>
      <c r="G146" s="26">
        <f t="shared" si="68"/>
        <v>148</v>
      </c>
      <c r="H146" s="26">
        <v>40</v>
      </c>
      <c r="I146" s="26">
        <v>22.5</v>
      </c>
      <c r="J146" s="27">
        <f t="shared" si="69"/>
        <v>5920</v>
      </c>
      <c r="K146" s="27">
        <f t="shared" si="69"/>
        <v>3330</v>
      </c>
      <c r="L146" s="27">
        <f t="shared" si="70"/>
        <v>2960</v>
      </c>
      <c r="M146" s="27">
        <v>0</v>
      </c>
      <c r="N146" s="131">
        <v>1619.32</v>
      </c>
      <c r="O146" s="131"/>
      <c r="P146" s="27">
        <f t="shared" si="71"/>
        <v>13829.32</v>
      </c>
    </row>
    <row r="147" spans="1:16" ht="12.75">
      <c r="A147" s="83"/>
      <c r="B147" s="84"/>
      <c r="C147" s="11" t="s">
        <v>557</v>
      </c>
      <c r="D147" s="2">
        <v>19986285</v>
      </c>
      <c r="E147" s="80" t="s">
        <v>751</v>
      </c>
      <c r="F147" s="26">
        <v>92</v>
      </c>
      <c r="G147" s="26">
        <f t="shared" si="68"/>
        <v>92</v>
      </c>
      <c r="H147" s="26">
        <v>40</v>
      </c>
      <c r="I147" s="26">
        <v>22.5</v>
      </c>
      <c r="J147" s="27">
        <f t="shared" si="69"/>
        <v>3680</v>
      </c>
      <c r="K147" s="27">
        <f t="shared" si="69"/>
        <v>2070</v>
      </c>
      <c r="L147" s="27">
        <f t="shared" si="70"/>
        <v>1840</v>
      </c>
      <c r="M147" s="27">
        <v>0</v>
      </c>
      <c r="N147" s="131">
        <v>1587.25</v>
      </c>
      <c r="O147" s="131"/>
      <c r="P147" s="27">
        <f t="shared" si="71"/>
        <v>9177.25</v>
      </c>
    </row>
    <row r="148" spans="1:16" ht="12.75">
      <c r="A148" s="83"/>
      <c r="B148" s="84"/>
      <c r="C148" s="11" t="s">
        <v>558</v>
      </c>
      <c r="D148" s="2">
        <v>19915772</v>
      </c>
      <c r="E148" s="80" t="s">
        <v>706</v>
      </c>
      <c r="F148" s="26">
        <v>9</v>
      </c>
      <c r="G148" s="26">
        <f t="shared" si="68"/>
        <v>9</v>
      </c>
      <c r="H148" s="26">
        <v>40</v>
      </c>
      <c r="I148" s="26">
        <v>22.5</v>
      </c>
      <c r="J148" s="27">
        <f t="shared" si="69"/>
        <v>360</v>
      </c>
      <c r="K148" s="27">
        <f t="shared" si="69"/>
        <v>202.5</v>
      </c>
      <c r="L148" s="27">
        <f t="shared" si="70"/>
        <v>180</v>
      </c>
      <c r="M148" s="27">
        <v>0</v>
      </c>
      <c r="N148" s="131">
        <v>272.56</v>
      </c>
      <c r="O148" s="131"/>
      <c r="P148" s="27">
        <f t="shared" si="71"/>
        <v>1015.06</v>
      </c>
    </row>
    <row r="149" spans="1:16" ht="12.75">
      <c r="A149" s="83"/>
      <c r="B149" s="84"/>
      <c r="C149" s="11" t="s">
        <v>559</v>
      </c>
      <c r="D149" s="2">
        <v>19916301</v>
      </c>
      <c r="E149" s="80" t="s">
        <v>741</v>
      </c>
      <c r="F149" s="26">
        <v>17</v>
      </c>
      <c r="G149" s="26">
        <f t="shared" si="68"/>
        <v>17</v>
      </c>
      <c r="H149" s="26">
        <v>40</v>
      </c>
      <c r="I149" s="26">
        <v>22.5</v>
      </c>
      <c r="J149" s="27">
        <f t="shared" si="69"/>
        <v>680</v>
      </c>
      <c r="K149" s="27">
        <f t="shared" si="69"/>
        <v>382.5</v>
      </c>
      <c r="L149" s="27">
        <f t="shared" si="70"/>
        <v>340</v>
      </c>
      <c r="M149" s="27">
        <v>0</v>
      </c>
      <c r="N149" s="131">
        <v>272.56</v>
      </c>
      <c r="O149" s="131"/>
      <c r="P149" s="27">
        <f t="shared" si="71"/>
        <v>1675.06</v>
      </c>
    </row>
    <row r="150" spans="1:16" ht="12.75">
      <c r="A150" s="83"/>
      <c r="B150" s="84"/>
      <c r="C150" s="56" t="s">
        <v>37</v>
      </c>
      <c r="D150" s="1"/>
      <c r="E150" s="110"/>
      <c r="F150" s="56">
        <f>SUM(F143:F149)</f>
        <v>580</v>
      </c>
      <c r="G150" s="56">
        <f>SUM(G143:G149)</f>
        <v>580</v>
      </c>
      <c r="H150" s="56"/>
      <c r="I150" s="56"/>
      <c r="J150" s="52">
        <f aca="true" t="shared" si="72" ref="J150:P150">SUM(J143:J149)</f>
        <v>23200</v>
      </c>
      <c r="K150" s="52">
        <f t="shared" si="72"/>
        <v>13050</v>
      </c>
      <c r="L150" s="52">
        <f t="shared" si="72"/>
        <v>11600</v>
      </c>
      <c r="M150" s="52">
        <f t="shared" si="72"/>
        <v>594</v>
      </c>
      <c r="N150" s="52">
        <f t="shared" si="72"/>
        <v>9466.38</v>
      </c>
      <c r="O150" s="176">
        <f t="shared" si="72"/>
        <v>0</v>
      </c>
      <c r="P150" s="52">
        <f t="shared" si="72"/>
        <v>57910.37999999999</v>
      </c>
    </row>
    <row r="151" spans="1:16" ht="12.75">
      <c r="A151" s="92"/>
      <c r="B151" s="93"/>
      <c r="E151" s="110"/>
      <c r="F151" s="56"/>
      <c r="G151" s="56"/>
      <c r="H151" s="56"/>
      <c r="I151" s="56"/>
      <c r="J151" s="52"/>
      <c r="K151" s="52"/>
      <c r="L151" s="52"/>
      <c r="M151" s="52"/>
      <c r="N151" s="52"/>
      <c r="O151" s="176"/>
      <c r="P151" s="52"/>
    </row>
    <row r="152" spans="1:16" ht="15" customHeight="1">
      <c r="A152" s="342" t="s">
        <v>126</v>
      </c>
      <c r="B152" s="344"/>
      <c r="C152" s="95"/>
      <c r="D152" s="1"/>
      <c r="E152" s="110"/>
      <c r="F152" s="56"/>
      <c r="G152" s="56"/>
      <c r="H152" s="56"/>
      <c r="I152" s="56"/>
      <c r="J152" s="56"/>
      <c r="K152" s="56"/>
      <c r="L152" s="56"/>
      <c r="M152" s="56"/>
      <c r="N152" s="52">
        <f>N150+N141+N131+N122+N112+N101+N92+N83+N74+N63+N50+N41+N32+N23+N13</f>
        <v>144088.18</v>
      </c>
      <c r="O152" s="176">
        <f>O13+O23+O32+O41+O50+O63+O74+O83+O92+O101+O112+O122+O131+O141+O150</f>
        <v>0</v>
      </c>
      <c r="P152" s="52">
        <f>P150+P141+P131+P122+P112+P101+P92+P83+P74+P63+P50+P41+P32+P23+P13</f>
        <v>825262.18</v>
      </c>
    </row>
    <row r="153" spans="1:16" ht="12.75">
      <c r="A153" s="64"/>
      <c r="B153" s="64"/>
      <c r="C153" s="64"/>
      <c r="D153" s="4"/>
      <c r="E153" s="114"/>
      <c r="F153" s="58"/>
      <c r="G153" s="58"/>
      <c r="H153" s="58"/>
      <c r="I153" s="58"/>
      <c r="J153" s="58"/>
      <c r="K153" s="58"/>
      <c r="L153" s="58"/>
      <c r="M153" s="58"/>
      <c r="N153" s="58"/>
      <c r="O153" s="203"/>
      <c r="P153" s="59"/>
    </row>
    <row r="154" ht="12.75">
      <c r="O154" s="136"/>
    </row>
    <row r="155" spans="3:15" ht="12.75">
      <c r="C155" s="96"/>
      <c r="G155" s="107"/>
      <c r="H155" s="107"/>
      <c r="M155" s="107"/>
      <c r="O155" s="136"/>
    </row>
    <row r="156" spans="3:15" ht="12.75">
      <c r="C156" s="96"/>
      <c r="G156" s="107"/>
      <c r="H156" s="122"/>
      <c r="M156" s="122"/>
      <c r="O156" s="136"/>
    </row>
    <row r="157" spans="3:15" ht="12.75">
      <c r="C157" s="96"/>
      <c r="J157" s="108"/>
      <c r="M157" s="107"/>
      <c r="O157" s="136"/>
    </row>
    <row r="158" ht="12.75">
      <c r="O158" s="136"/>
    </row>
    <row r="159" spans="3:13" ht="12.75">
      <c r="C159" s="96"/>
      <c r="G159" s="107"/>
      <c r="H159" s="107"/>
      <c r="M159" s="107"/>
    </row>
    <row r="160" spans="3:13" ht="12.75">
      <c r="C160" s="96"/>
      <c r="G160" s="107"/>
      <c r="H160" s="122"/>
      <c r="M160" s="122"/>
    </row>
    <row r="161" spans="3:13" ht="12.75">
      <c r="C161" s="96"/>
      <c r="J161" s="108"/>
      <c r="M161" s="107"/>
    </row>
  </sheetData>
  <sheetProtection/>
  <mergeCells count="16">
    <mergeCell ref="C1:N1"/>
    <mergeCell ref="A2:A4"/>
    <mergeCell ref="B2:B4"/>
    <mergeCell ref="C2:C4"/>
    <mergeCell ref="D2:D4"/>
    <mergeCell ref="E2:E4"/>
    <mergeCell ref="F2:G2"/>
    <mergeCell ref="H2:I2"/>
    <mergeCell ref="J2:J4"/>
    <mergeCell ref="K2:K4"/>
    <mergeCell ref="L2:L4"/>
    <mergeCell ref="M2:M4"/>
    <mergeCell ref="N2:N4"/>
    <mergeCell ref="O2:O4"/>
    <mergeCell ref="P2:P4"/>
    <mergeCell ref="A152:B15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33">
      <selection activeCell="S153" sqref="S153"/>
    </sheetView>
  </sheetViews>
  <sheetFormatPr defaultColWidth="9.140625" defaultRowHeight="15"/>
  <cols>
    <col min="1" max="1" width="4.28125" style="218" customWidth="1"/>
    <col min="2" max="2" width="15.7109375" style="218" customWidth="1"/>
    <col min="3" max="3" width="19.28125" style="218" customWidth="1"/>
    <col min="4" max="4" width="9.140625" style="245" customWidth="1"/>
    <col min="5" max="5" width="16.8515625" style="246" customWidth="1"/>
    <col min="6" max="6" width="4.57421875" style="241" hidden="1" customWidth="1"/>
    <col min="7" max="7" width="4.00390625" style="241" hidden="1" customWidth="1"/>
    <col min="8" max="8" width="5.28125" style="241" hidden="1" customWidth="1"/>
    <col min="9" max="9" width="7.57421875" style="241" hidden="1" customWidth="1"/>
    <col min="10" max="10" width="11.57421875" style="241" hidden="1" customWidth="1"/>
    <col min="11" max="11" width="11.421875" style="241" hidden="1" customWidth="1"/>
    <col min="12" max="12" width="12.140625" style="241" hidden="1" customWidth="1"/>
    <col min="13" max="13" width="12.57421875" style="241" hidden="1" customWidth="1"/>
    <col min="14" max="14" width="11.8515625" style="241" hidden="1" customWidth="1"/>
    <col min="15" max="15" width="11.00390625" style="241" hidden="1" customWidth="1"/>
    <col min="16" max="16" width="11.00390625" style="241" customWidth="1"/>
    <col min="17" max="16384" width="9.140625" style="218" customWidth="1"/>
  </cols>
  <sheetData>
    <row r="1" spans="1:16" ht="19.5" customHeight="1">
      <c r="A1" s="242"/>
      <c r="B1" s="242"/>
      <c r="C1" s="345" t="s">
        <v>766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01"/>
      <c r="P1" s="302"/>
    </row>
    <row r="2" spans="1:15" ht="19.5" customHeight="1" thickBot="1">
      <c r="A2" s="242" t="s">
        <v>865</v>
      </c>
      <c r="B2" s="242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40"/>
    </row>
    <row r="3" spans="1:16" ht="23.25" customHeight="1">
      <c r="A3" s="346" t="s">
        <v>0</v>
      </c>
      <c r="B3" s="349" t="s">
        <v>1</v>
      </c>
      <c r="C3" s="349" t="s">
        <v>2</v>
      </c>
      <c r="D3" s="351" t="s">
        <v>3</v>
      </c>
      <c r="E3" s="349" t="s">
        <v>4</v>
      </c>
      <c r="F3" s="353" t="s">
        <v>5</v>
      </c>
      <c r="G3" s="353"/>
      <c r="H3" s="353" t="s">
        <v>6</v>
      </c>
      <c r="I3" s="353"/>
      <c r="J3" s="353" t="s">
        <v>7</v>
      </c>
      <c r="K3" s="353" t="s">
        <v>8</v>
      </c>
      <c r="L3" s="353" t="s">
        <v>9</v>
      </c>
      <c r="M3" s="353" t="s">
        <v>10</v>
      </c>
      <c r="N3" s="353" t="s">
        <v>11</v>
      </c>
      <c r="O3" s="356" t="s">
        <v>12</v>
      </c>
      <c r="P3" s="359" t="s">
        <v>965</v>
      </c>
    </row>
    <row r="4" spans="1:16" ht="23.25" customHeight="1">
      <c r="A4" s="347"/>
      <c r="B4" s="338"/>
      <c r="C4" s="338"/>
      <c r="D4" s="327"/>
      <c r="E4" s="338"/>
      <c r="F4" s="24" t="s">
        <v>13</v>
      </c>
      <c r="G4" s="24" t="s">
        <v>14</v>
      </c>
      <c r="H4" s="24" t="s">
        <v>13</v>
      </c>
      <c r="I4" s="24" t="s">
        <v>14</v>
      </c>
      <c r="J4" s="354"/>
      <c r="K4" s="354"/>
      <c r="L4" s="354"/>
      <c r="M4" s="354"/>
      <c r="N4" s="354"/>
      <c r="O4" s="357"/>
      <c r="P4" s="360"/>
    </row>
    <row r="5" spans="1:16" ht="36" customHeight="1" thickBot="1">
      <c r="A5" s="348"/>
      <c r="B5" s="350"/>
      <c r="C5" s="350"/>
      <c r="D5" s="352"/>
      <c r="E5" s="350"/>
      <c r="F5" s="298" t="s">
        <v>15</v>
      </c>
      <c r="G5" s="298" t="s">
        <v>15</v>
      </c>
      <c r="H5" s="299">
        <v>40</v>
      </c>
      <c r="I5" s="300" t="s">
        <v>16</v>
      </c>
      <c r="J5" s="355"/>
      <c r="K5" s="355"/>
      <c r="L5" s="355"/>
      <c r="M5" s="355"/>
      <c r="N5" s="355"/>
      <c r="O5" s="358"/>
      <c r="P5" s="361"/>
    </row>
    <row r="6" spans="1:16" ht="13.5" thickBot="1">
      <c r="A6" s="303" t="s">
        <v>17</v>
      </c>
      <c r="B6" s="67" t="s">
        <v>18</v>
      </c>
      <c r="C6" s="295" t="s">
        <v>19</v>
      </c>
      <c r="D6" s="296" t="s">
        <v>20</v>
      </c>
      <c r="E6" s="297"/>
      <c r="F6" s="295" t="s">
        <v>21</v>
      </c>
      <c r="G6" s="295" t="s">
        <v>22</v>
      </c>
      <c r="H6" s="295" t="s">
        <v>23</v>
      </c>
      <c r="I6" s="295" t="s">
        <v>24</v>
      </c>
      <c r="J6" s="295" t="s">
        <v>25</v>
      </c>
      <c r="K6" s="295" t="s">
        <v>26</v>
      </c>
      <c r="L6" s="295" t="s">
        <v>27</v>
      </c>
      <c r="M6" s="295" t="s">
        <v>28</v>
      </c>
      <c r="N6" s="295" t="s">
        <v>29</v>
      </c>
      <c r="O6" s="296" t="s">
        <v>30</v>
      </c>
      <c r="P6" s="304" t="s">
        <v>31</v>
      </c>
    </row>
    <row r="7" spans="1:16" ht="12.75">
      <c r="A7" s="366">
        <v>1</v>
      </c>
      <c r="B7" s="353" t="s">
        <v>32</v>
      </c>
      <c r="C7" s="259" t="s">
        <v>33</v>
      </c>
      <c r="D7" s="260">
        <v>30255480</v>
      </c>
      <c r="E7" s="261" t="s">
        <v>837</v>
      </c>
      <c r="F7" s="262">
        <v>124</v>
      </c>
      <c r="G7" s="263">
        <f aca="true" t="shared" si="0" ref="G7:G12">F7</f>
        <v>124</v>
      </c>
      <c r="H7" s="262">
        <v>40</v>
      </c>
      <c r="I7" s="262">
        <v>22.5</v>
      </c>
      <c r="J7" s="264">
        <f aca="true" t="shared" si="1" ref="J7:K12">F7*H7</f>
        <v>4960</v>
      </c>
      <c r="K7" s="264">
        <f t="shared" si="1"/>
        <v>2790</v>
      </c>
      <c r="L7" s="264">
        <f aca="true" t="shared" si="2" ref="L7:L12">G7*20</f>
        <v>2480</v>
      </c>
      <c r="M7" s="264">
        <f>J7*15%</f>
        <v>744</v>
      </c>
      <c r="N7" s="265"/>
      <c r="O7" s="265"/>
      <c r="P7" s="266">
        <f aca="true" t="shared" si="3" ref="P7:P12">J7+K7+L7+M7+N7-O7</f>
        <v>10974</v>
      </c>
    </row>
    <row r="8" spans="1:16" ht="12.75">
      <c r="A8" s="367"/>
      <c r="B8" s="364"/>
      <c r="C8" s="29" t="s">
        <v>35</v>
      </c>
      <c r="D8" s="2">
        <v>36242617</v>
      </c>
      <c r="E8" s="80" t="s">
        <v>836</v>
      </c>
      <c r="F8" s="26">
        <v>111</v>
      </c>
      <c r="G8" s="71">
        <f>F8</f>
        <v>111</v>
      </c>
      <c r="H8" s="26">
        <v>40</v>
      </c>
      <c r="I8" s="26">
        <v>22.5</v>
      </c>
      <c r="J8" s="27">
        <f t="shared" si="1"/>
        <v>4440</v>
      </c>
      <c r="K8" s="27">
        <f t="shared" si="1"/>
        <v>2497.5</v>
      </c>
      <c r="L8" s="27">
        <f>G8*20</f>
        <v>2220</v>
      </c>
      <c r="M8" s="27">
        <v>0</v>
      </c>
      <c r="N8" s="131"/>
      <c r="O8" s="131"/>
      <c r="P8" s="267">
        <f>J8+K8+L8+M8+N8-O8</f>
        <v>9157.5</v>
      </c>
    </row>
    <row r="9" spans="1:16" ht="12.75">
      <c r="A9" s="367"/>
      <c r="B9" s="364"/>
      <c r="C9" s="29" t="s">
        <v>36</v>
      </c>
      <c r="D9" s="2">
        <v>24946791</v>
      </c>
      <c r="E9" s="80" t="s">
        <v>858</v>
      </c>
      <c r="F9" s="26">
        <v>24</v>
      </c>
      <c r="G9" s="71">
        <f>F9</f>
        <v>24</v>
      </c>
      <c r="H9" s="26">
        <v>40</v>
      </c>
      <c r="I9" s="26">
        <v>22.5</v>
      </c>
      <c r="J9" s="27">
        <f t="shared" si="1"/>
        <v>960</v>
      </c>
      <c r="K9" s="27">
        <f t="shared" si="1"/>
        <v>540</v>
      </c>
      <c r="L9" s="27">
        <f>G9*20</f>
        <v>480</v>
      </c>
      <c r="M9" s="27">
        <v>0</v>
      </c>
      <c r="N9" s="131"/>
      <c r="O9" s="131"/>
      <c r="P9" s="267">
        <f>J9+K9+L9+M9+N9-O9</f>
        <v>1980</v>
      </c>
    </row>
    <row r="10" spans="1:16" ht="12.75">
      <c r="A10" s="367"/>
      <c r="B10" s="364"/>
      <c r="C10" s="29" t="s">
        <v>91</v>
      </c>
      <c r="D10" s="2">
        <v>19468348</v>
      </c>
      <c r="E10" s="80" t="s">
        <v>792</v>
      </c>
      <c r="F10" s="26">
        <v>116</v>
      </c>
      <c r="G10" s="71">
        <f t="shared" si="0"/>
        <v>116</v>
      </c>
      <c r="H10" s="26">
        <v>40</v>
      </c>
      <c r="I10" s="26">
        <v>22.5</v>
      </c>
      <c r="J10" s="27">
        <f t="shared" si="1"/>
        <v>4640</v>
      </c>
      <c r="K10" s="27">
        <f t="shared" si="1"/>
        <v>2610</v>
      </c>
      <c r="L10" s="27">
        <f t="shared" si="2"/>
        <v>2320</v>
      </c>
      <c r="M10" s="27">
        <v>0</v>
      </c>
      <c r="N10" s="131"/>
      <c r="O10" s="131"/>
      <c r="P10" s="267">
        <f t="shared" si="3"/>
        <v>9570</v>
      </c>
    </row>
    <row r="11" spans="1:16" ht="12.75">
      <c r="A11" s="367"/>
      <c r="B11" s="364"/>
      <c r="C11" s="29" t="s">
        <v>34</v>
      </c>
      <c r="D11" s="2">
        <v>19760066</v>
      </c>
      <c r="E11" s="80" t="s">
        <v>794</v>
      </c>
      <c r="F11" s="26">
        <v>48</v>
      </c>
      <c r="G11" s="71">
        <f t="shared" si="0"/>
        <v>48</v>
      </c>
      <c r="H11" s="26">
        <v>40</v>
      </c>
      <c r="I11" s="26">
        <v>22.5</v>
      </c>
      <c r="J11" s="27">
        <f t="shared" si="1"/>
        <v>1920</v>
      </c>
      <c r="K11" s="27">
        <f t="shared" si="1"/>
        <v>1080</v>
      </c>
      <c r="L11" s="27">
        <f t="shared" si="2"/>
        <v>960</v>
      </c>
      <c r="M11" s="27">
        <v>0</v>
      </c>
      <c r="N11" s="131"/>
      <c r="O11" s="131"/>
      <c r="P11" s="267">
        <f t="shared" si="3"/>
        <v>3960</v>
      </c>
    </row>
    <row r="12" spans="1:16" ht="12.75">
      <c r="A12" s="367"/>
      <c r="B12" s="364"/>
      <c r="C12" s="29" t="s">
        <v>129</v>
      </c>
      <c r="D12" s="2">
        <v>19801719</v>
      </c>
      <c r="E12" s="80" t="s">
        <v>811</v>
      </c>
      <c r="F12" s="26">
        <v>24</v>
      </c>
      <c r="G12" s="71">
        <f t="shared" si="0"/>
        <v>24</v>
      </c>
      <c r="H12" s="26">
        <v>40</v>
      </c>
      <c r="I12" s="26">
        <v>22.5</v>
      </c>
      <c r="J12" s="27">
        <f t="shared" si="1"/>
        <v>960</v>
      </c>
      <c r="K12" s="27">
        <f t="shared" si="1"/>
        <v>540</v>
      </c>
      <c r="L12" s="27">
        <f t="shared" si="2"/>
        <v>480</v>
      </c>
      <c r="M12" s="27">
        <v>0</v>
      </c>
      <c r="N12" s="131"/>
      <c r="O12" s="131"/>
      <c r="P12" s="267">
        <f t="shared" si="3"/>
        <v>1980</v>
      </c>
    </row>
    <row r="13" spans="1:16" ht="12.75">
      <c r="A13" s="367"/>
      <c r="B13" s="364"/>
      <c r="C13" s="70" t="s">
        <v>131</v>
      </c>
      <c r="D13" s="9">
        <v>46839664</v>
      </c>
      <c r="E13" s="85" t="s">
        <v>818</v>
      </c>
      <c r="F13" s="71">
        <v>150</v>
      </c>
      <c r="G13" s="71">
        <f>F13</f>
        <v>150</v>
      </c>
      <c r="H13" s="26">
        <v>40</v>
      </c>
      <c r="I13" s="26">
        <v>22.5</v>
      </c>
      <c r="J13" s="27">
        <f>F13*H13</f>
        <v>6000</v>
      </c>
      <c r="K13" s="27">
        <f>G13*I13</f>
        <v>3375</v>
      </c>
      <c r="L13" s="27">
        <f>G13*20</f>
        <v>3000</v>
      </c>
      <c r="M13" s="27">
        <v>0</v>
      </c>
      <c r="N13" s="131"/>
      <c r="O13" s="131"/>
      <c r="P13" s="267">
        <f>J13+K13+L13+M13+N13-O13</f>
        <v>12375</v>
      </c>
    </row>
    <row r="14" spans="1:16" ht="13.5" thickBot="1">
      <c r="A14" s="368"/>
      <c r="B14" s="365"/>
      <c r="C14" s="268" t="s">
        <v>37</v>
      </c>
      <c r="D14" s="269"/>
      <c r="E14" s="270"/>
      <c r="F14" s="271">
        <f>SUM(F7:F13)</f>
        <v>597</v>
      </c>
      <c r="G14" s="271">
        <f>SUM(G7:G13)</f>
        <v>597</v>
      </c>
      <c r="H14" s="271"/>
      <c r="I14" s="271"/>
      <c r="J14" s="272">
        <f aca="true" t="shared" si="4" ref="J14:P14">SUM(J7:J13)</f>
        <v>23880</v>
      </c>
      <c r="K14" s="272">
        <f t="shared" si="4"/>
        <v>13432.5</v>
      </c>
      <c r="L14" s="272">
        <f t="shared" si="4"/>
        <v>11940</v>
      </c>
      <c r="M14" s="272">
        <f t="shared" si="4"/>
        <v>744</v>
      </c>
      <c r="N14" s="272">
        <f t="shared" si="4"/>
        <v>0</v>
      </c>
      <c r="O14" s="273">
        <f t="shared" si="4"/>
        <v>0</v>
      </c>
      <c r="P14" s="274">
        <f t="shared" si="4"/>
        <v>49996.5</v>
      </c>
    </row>
    <row r="15" spans="1:16" s="242" customFormat="1" ht="13.5" thickBot="1">
      <c r="A15" s="258"/>
      <c r="B15" s="257"/>
      <c r="C15" s="251"/>
      <c r="D15" s="275"/>
      <c r="E15" s="253"/>
      <c r="F15" s="254"/>
      <c r="G15" s="254"/>
      <c r="H15" s="254"/>
      <c r="I15" s="254"/>
      <c r="J15" s="255"/>
      <c r="K15" s="255"/>
      <c r="L15" s="255"/>
      <c r="M15" s="255"/>
      <c r="N15" s="255"/>
      <c r="O15" s="256"/>
      <c r="P15" s="276"/>
    </row>
    <row r="16" spans="1:16" ht="12.75">
      <c r="A16" s="369">
        <v>2</v>
      </c>
      <c r="B16" s="353" t="s">
        <v>666</v>
      </c>
      <c r="C16" s="259" t="s">
        <v>39</v>
      </c>
      <c r="D16" s="260">
        <v>27018310</v>
      </c>
      <c r="E16" s="277" t="s">
        <v>786</v>
      </c>
      <c r="F16" s="262">
        <v>184</v>
      </c>
      <c r="G16" s="262">
        <f aca="true" t="shared" si="5" ref="G16:G23">F16</f>
        <v>184</v>
      </c>
      <c r="H16" s="262">
        <v>40</v>
      </c>
      <c r="I16" s="262">
        <v>22.5</v>
      </c>
      <c r="J16" s="264">
        <f aca="true" t="shared" si="6" ref="J16:K23">F16*H16</f>
        <v>7360</v>
      </c>
      <c r="K16" s="264">
        <f t="shared" si="6"/>
        <v>4140</v>
      </c>
      <c r="L16" s="264">
        <f aca="true" t="shared" si="7" ref="L16:L23">G16*20</f>
        <v>3680</v>
      </c>
      <c r="M16" s="264">
        <f>J16*15%</f>
        <v>1104</v>
      </c>
      <c r="N16" s="265"/>
      <c r="O16" s="265"/>
      <c r="P16" s="266">
        <f aca="true" t="shared" si="8" ref="P16:P23">J16+K16+L16+M16+N16-O16</f>
        <v>16284</v>
      </c>
    </row>
    <row r="17" spans="1:16" ht="12.75">
      <c r="A17" s="367"/>
      <c r="B17" s="364"/>
      <c r="C17" s="29" t="s">
        <v>41</v>
      </c>
      <c r="D17" s="2">
        <v>27018310</v>
      </c>
      <c r="E17" s="80" t="s">
        <v>785</v>
      </c>
      <c r="F17" s="26">
        <v>72</v>
      </c>
      <c r="G17" s="26">
        <f t="shared" si="5"/>
        <v>72</v>
      </c>
      <c r="H17" s="26">
        <v>40</v>
      </c>
      <c r="I17" s="26">
        <v>22.5</v>
      </c>
      <c r="J17" s="27">
        <f t="shared" si="6"/>
        <v>2880</v>
      </c>
      <c r="K17" s="27">
        <f t="shared" si="6"/>
        <v>1620</v>
      </c>
      <c r="L17" s="27">
        <f t="shared" si="7"/>
        <v>1440</v>
      </c>
      <c r="M17" s="27">
        <v>0</v>
      </c>
      <c r="N17" s="131"/>
      <c r="O17" s="131"/>
      <c r="P17" s="267">
        <f t="shared" si="8"/>
        <v>5940</v>
      </c>
    </row>
    <row r="18" spans="1:16" ht="12.75">
      <c r="A18" s="367"/>
      <c r="B18" s="364"/>
      <c r="C18" s="29" t="s">
        <v>42</v>
      </c>
      <c r="D18" s="2">
        <v>27018310</v>
      </c>
      <c r="E18" s="80" t="s">
        <v>783</v>
      </c>
      <c r="F18" s="26">
        <v>72</v>
      </c>
      <c r="G18" s="26">
        <f t="shared" si="5"/>
        <v>72</v>
      </c>
      <c r="H18" s="26">
        <v>40</v>
      </c>
      <c r="I18" s="26">
        <v>22.5</v>
      </c>
      <c r="J18" s="27">
        <f t="shared" si="6"/>
        <v>2880</v>
      </c>
      <c r="K18" s="27">
        <f t="shared" si="6"/>
        <v>1620</v>
      </c>
      <c r="L18" s="27">
        <f t="shared" si="7"/>
        <v>1440</v>
      </c>
      <c r="M18" s="27">
        <v>0</v>
      </c>
      <c r="N18" s="131"/>
      <c r="O18" s="131"/>
      <c r="P18" s="267">
        <f t="shared" si="8"/>
        <v>5940</v>
      </c>
    </row>
    <row r="19" spans="1:16" ht="12.75">
      <c r="A19" s="367"/>
      <c r="B19" s="364"/>
      <c r="C19" s="29" t="s">
        <v>43</v>
      </c>
      <c r="D19" s="2">
        <v>27018310</v>
      </c>
      <c r="E19" s="80" t="s">
        <v>784</v>
      </c>
      <c r="F19" s="26">
        <v>135</v>
      </c>
      <c r="G19" s="26">
        <f t="shared" si="5"/>
        <v>135</v>
      </c>
      <c r="H19" s="26">
        <v>40</v>
      </c>
      <c r="I19" s="26">
        <v>22.5</v>
      </c>
      <c r="J19" s="27">
        <f t="shared" si="6"/>
        <v>5400</v>
      </c>
      <c r="K19" s="27">
        <f t="shared" si="6"/>
        <v>3037.5</v>
      </c>
      <c r="L19" s="27">
        <f t="shared" si="7"/>
        <v>2700</v>
      </c>
      <c r="M19" s="27">
        <v>0</v>
      </c>
      <c r="N19" s="131"/>
      <c r="O19" s="131"/>
      <c r="P19" s="267">
        <f t="shared" si="8"/>
        <v>11137.5</v>
      </c>
    </row>
    <row r="20" spans="1:16" ht="12.75">
      <c r="A20" s="367"/>
      <c r="B20" s="364"/>
      <c r="C20" s="29" t="s">
        <v>44</v>
      </c>
      <c r="D20" s="2">
        <v>27018310</v>
      </c>
      <c r="E20" s="80" t="s">
        <v>788</v>
      </c>
      <c r="F20" s="26">
        <v>41</v>
      </c>
      <c r="G20" s="26">
        <f t="shared" si="5"/>
        <v>41</v>
      </c>
      <c r="H20" s="26">
        <v>40</v>
      </c>
      <c r="I20" s="26">
        <v>22.5</v>
      </c>
      <c r="J20" s="27">
        <f t="shared" si="6"/>
        <v>1640</v>
      </c>
      <c r="K20" s="27">
        <f t="shared" si="6"/>
        <v>922.5</v>
      </c>
      <c r="L20" s="27">
        <f t="shared" si="7"/>
        <v>820</v>
      </c>
      <c r="M20" s="27">
        <v>0</v>
      </c>
      <c r="N20" s="131"/>
      <c r="O20" s="131"/>
      <c r="P20" s="267">
        <f t="shared" si="8"/>
        <v>3382.5</v>
      </c>
    </row>
    <row r="21" spans="1:16" ht="12.75">
      <c r="A21" s="367"/>
      <c r="B21" s="364"/>
      <c r="C21" s="70" t="s">
        <v>137</v>
      </c>
      <c r="D21" s="2">
        <v>27018310</v>
      </c>
      <c r="E21" s="85" t="s">
        <v>789</v>
      </c>
      <c r="F21" s="26">
        <v>59</v>
      </c>
      <c r="G21" s="26">
        <f t="shared" si="5"/>
        <v>59</v>
      </c>
      <c r="H21" s="26">
        <v>40</v>
      </c>
      <c r="I21" s="26">
        <v>22.5</v>
      </c>
      <c r="J21" s="27">
        <f t="shared" si="6"/>
        <v>2360</v>
      </c>
      <c r="K21" s="27">
        <f t="shared" si="6"/>
        <v>1327.5</v>
      </c>
      <c r="L21" s="27">
        <f t="shared" si="7"/>
        <v>1180</v>
      </c>
      <c r="M21" s="27">
        <v>0</v>
      </c>
      <c r="N21" s="131"/>
      <c r="O21" s="131"/>
      <c r="P21" s="267">
        <f t="shared" si="8"/>
        <v>4867.5</v>
      </c>
    </row>
    <row r="22" spans="1:16" ht="12.75">
      <c r="A22" s="367"/>
      <c r="B22" s="364"/>
      <c r="C22" s="70" t="s">
        <v>147</v>
      </c>
      <c r="D22" s="2">
        <v>30644046</v>
      </c>
      <c r="E22" s="225" t="s">
        <v>449</v>
      </c>
      <c r="F22" s="26">
        <v>0</v>
      </c>
      <c r="G22" s="71">
        <f t="shared" si="5"/>
        <v>0</v>
      </c>
      <c r="H22" s="26">
        <v>40</v>
      </c>
      <c r="I22" s="26">
        <v>22.5</v>
      </c>
      <c r="J22" s="27">
        <f t="shared" si="6"/>
        <v>0</v>
      </c>
      <c r="K22" s="27">
        <f t="shared" si="6"/>
        <v>0</v>
      </c>
      <c r="L22" s="27">
        <f t="shared" si="7"/>
        <v>0</v>
      </c>
      <c r="M22" s="27">
        <v>0</v>
      </c>
      <c r="N22" s="131"/>
      <c r="O22" s="131"/>
      <c r="P22" s="267">
        <f t="shared" si="8"/>
        <v>0</v>
      </c>
    </row>
    <row r="23" spans="1:16" ht="12.75">
      <c r="A23" s="367"/>
      <c r="B23" s="364"/>
      <c r="C23" s="70" t="s">
        <v>157</v>
      </c>
      <c r="D23" s="9">
        <v>27018310</v>
      </c>
      <c r="E23" s="85" t="s">
        <v>787</v>
      </c>
      <c r="F23" s="26">
        <v>34</v>
      </c>
      <c r="G23" s="71">
        <f t="shared" si="5"/>
        <v>34</v>
      </c>
      <c r="H23" s="26">
        <v>40</v>
      </c>
      <c r="I23" s="26">
        <v>22.5</v>
      </c>
      <c r="J23" s="27">
        <f t="shared" si="6"/>
        <v>1360</v>
      </c>
      <c r="K23" s="27">
        <f t="shared" si="6"/>
        <v>765</v>
      </c>
      <c r="L23" s="27">
        <f t="shared" si="7"/>
        <v>680</v>
      </c>
      <c r="M23" s="27">
        <v>0</v>
      </c>
      <c r="N23" s="166"/>
      <c r="O23" s="166"/>
      <c r="P23" s="267">
        <f t="shared" si="8"/>
        <v>2805</v>
      </c>
    </row>
    <row r="24" spans="1:16" ht="13.5" thickBot="1">
      <c r="A24" s="368"/>
      <c r="B24" s="365"/>
      <c r="C24" s="268" t="s">
        <v>37</v>
      </c>
      <c r="D24" s="278"/>
      <c r="E24" s="270"/>
      <c r="F24" s="271">
        <f>SUM(F16:F23)</f>
        <v>597</v>
      </c>
      <c r="G24" s="271">
        <f>SUM(G16:G23)</f>
        <v>597</v>
      </c>
      <c r="H24" s="271"/>
      <c r="I24" s="271"/>
      <c r="J24" s="272">
        <f aca="true" t="shared" si="9" ref="J24:O24">SUM(J16:J23)</f>
        <v>23880</v>
      </c>
      <c r="K24" s="272">
        <f t="shared" si="9"/>
        <v>13432.5</v>
      </c>
      <c r="L24" s="272">
        <f t="shared" si="9"/>
        <v>11940</v>
      </c>
      <c r="M24" s="272">
        <f t="shared" si="9"/>
        <v>1104</v>
      </c>
      <c r="N24" s="272">
        <f t="shared" si="9"/>
        <v>0</v>
      </c>
      <c r="O24" s="273">
        <f t="shared" si="9"/>
        <v>0</v>
      </c>
      <c r="P24" s="274">
        <f>SUM(P16:P23)</f>
        <v>50356.5</v>
      </c>
    </row>
    <row r="25" spans="1:16" ht="13.5" thickBot="1">
      <c r="A25" s="258"/>
      <c r="B25" s="257"/>
      <c r="C25" s="251"/>
      <c r="D25" s="275"/>
      <c r="E25" s="253"/>
      <c r="F25" s="254"/>
      <c r="G25" s="254"/>
      <c r="H25" s="254"/>
      <c r="I25" s="254"/>
      <c r="J25" s="255"/>
      <c r="K25" s="255"/>
      <c r="L25" s="255"/>
      <c r="M25" s="255"/>
      <c r="N25" s="255"/>
      <c r="O25" s="256"/>
      <c r="P25" s="276"/>
    </row>
    <row r="26" spans="1:16" ht="12.75">
      <c r="A26" s="370">
        <v>3</v>
      </c>
      <c r="B26" s="353" t="s">
        <v>45</v>
      </c>
      <c r="C26" s="280" t="s">
        <v>46</v>
      </c>
      <c r="D26" s="281">
        <v>19893500</v>
      </c>
      <c r="E26" s="282" t="s">
        <v>834</v>
      </c>
      <c r="F26" s="283">
        <v>83</v>
      </c>
      <c r="G26" s="283">
        <f aca="true" t="shared" si="10" ref="G26:G32">F26</f>
        <v>83</v>
      </c>
      <c r="H26" s="283">
        <v>40</v>
      </c>
      <c r="I26" s="283">
        <v>22.5</v>
      </c>
      <c r="J26" s="284">
        <f aca="true" t="shared" si="11" ref="J26:K32">F26*H26</f>
        <v>3320</v>
      </c>
      <c r="K26" s="284">
        <f t="shared" si="11"/>
        <v>1867.5</v>
      </c>
      <c r="L26" s="284">
        <f aca="true" t="shared" si="12" ref="L26:L32">G26*20</f>
        <v>1660</v>
      </c>
      <c r="M26" s="284">
        <f>J26*15%</f>
        <v>498</v>
      </c>
      <c r="N26" s="285"/>
      <c r="O26" s="285"/>
      <c r="P26" s="286">
        <f aca="true" t="shared" si="13" ref="P26:P32">J26+K26+L26+M26+N26-O26</f>
        <v>7345.5</v>
      </c>
    </row>
    <row r="27" spans="1:16" ht="12.75">
      <c r="A27" s="371"/>
      <c r="B27" s="364"/>
      <c r="C27" s="29" t="s">
        <v>48</v>
      </c>
      <c r="D27" s="2">
        <v>19613650</v>
      </c>
      <c r="E27" s="80" t="s">
        <v>860</v>
      </c>
      <c r="F27" s="26">
        <v>92</v>
      </c>
      <c r="G27" s="26">
        <f>F27</f>
        <v>92</v>
      </c>
      <c r="H27" s="26">
        <v>40</v>
      </c>
      <c r="I27" s="26">
        <v>22.5</v>
      </c>
      <c r="J27" s="27">
        <f t="shared" si="11"/>
        <v>3680</v>
      </c>
      <c r="K27" s="27">
        <f t="shared" si="11"/>
        <v>2070</v>
      </c>
      <c r="L27" s="27">
        <f>G27*20</f>
        <v>1840</v>
      </c>
      <c r="M27" s="27">
        <v>0</v>
      </c>
      <c r="N27" s="131"/>
      <c r="O27" s="131"/>
      <c r="P27" s="267">
        <f>J27+K27+L27+M27+N27-O27</f>
        <v>7590</v>
      </c>
    </row>
    <row r="28" spans="1:16" ht="12.75">
      <c r="A28" s="371"/>
      <c r="B28" s="364"/>
      <c r="C28" s="70" t="s">
        <v>138</v>
      </c>
      <c r="D28" s="9">
        <v>19893470</v>
      </c>
      <c r="E28" s="85" t="s">
        <v>845</v>
      </c>
      <c r="F28" s="26">
        <v>17</v>
      </c>
      <c r="G28" s="71">
        <f>F28</f>
        <v>17</v>
      </c>
      <c r="H28" s="26">
        <v>40</v>
      </c>
      <c r="I28" s="26">
        <v>22.5</v>
      </c>
      <c r="J28" s="27">
        <f t="shared" si="11"/>
        <v>680</v>
      </c>
      <c r="K28" s="27">
        <f t="shared" si="11"/>
        <v>382.5</v>
      </c>
      <c r="L28" s="27">
        <f>G28*20</f>
        <v>340</v>
      </c>
      <c r="M28" s="27">
        <v>0</v>
      </c>
      <c r="N28" s="131"/>
      <c r="O28" s="131"/>
      <c r="P28" s="267">
        <f>J28+K28+L28+M28+N28-O28</f>
        <v>1402.5</v>
      </c>
    </row>
    <row r="29" spans="1:16" ht="12.75">
      <c r="A29" s="371"/>
      <c r="B29" s="364"/>
      <c r="C29" s="29" t="s">
        <v>47</v>
      </c>
      <c r="D29" s="2">
        <v>19935524</v>
      </c>
      <c r="E29" s="80" t="s">
        <v>791</v>
      </c>
      <c r="F29" s="26">
        <v>91</v>
      </c>
      <c r="G29" s="26">
        <f t="shared" si="10"/>
        <v>91</v>
      </c>
      <c r="H29" s="26">
        <v>40</v>
      </c>
      <c r="I29" s="26">
        <v>22.5</v>
      </c>
      <c r="J29" s="27">
        <f t="shared" si="11"/>
        <v>3640</v>
      </c>
      <c r="K29" s="27">
        <f t="shared" si="11"/>
        <v>2047.5</v>
      </c>
      <c r="L29" s="27">
        <f t="shared" si="12"/>
        <v>1820</v>
      </c>
      <c r="M29" s="27">
        <v>0</v>
      </c>
      <c r="N29" s="131"/>
      <c r="O29" s="131"/>
      <c r="P29" s="267">
        <f t="shared" si="13"/>
        <v>7507.5</v>
      </c>
    </row>
    <row r="30" spans="1:17" ht="12.75">
      <c r="A30" s="371"/>
      <c r="B30" s="364"/>
      <c r="C30" s="128" t="s">
        <v>49</v>
      </c>
      <c r="D30" s="2">
        <v>30455527</v>
      </c>
      <c r="E30" s="80" t="s">
        <v>797</v>
      </c>
      <c r="F30" s="26">
        <v>99</v>
      </c>
      <c r="G30" s="26">
        <f t="shared" si="10"/>
        <v>99</v>
      </c>
      <c r="H30" s="26">
        <v>40</v>
      </c>
      <c r="I30" s="26">
        <v>22.5</v>
      </c>
      <c r="J30" s="27">
        <f t="shared" si="11"/>
        <v>3960</v>
      </c>
      <c r="K30" s="27">
        <f t="shared" si="11"/>
        <v>2227.5</v>
      </c>
      <c r="L30" s="27">
        <f t="shared" si="12"/>
        <v>1980</v>
      </c>
      <c r="M30" s="27">
        <v>0</v>
      </c>
      <c r="N30" s="131"/>
      <c r="O30" s="131"/>
      <c r="P30" s="267">
        <f t="shared" si="13"/>
        <v>8167.5</v>
      </c>
      <c r="Q30" s="242"/>
    </row>
    <row r="31" spans="1:17" ht="12.75">
      <c r="A31" s="371"/>
      <c r="B31" s="364"/>
      <c r="C31" s="29" t="s">
        <v>50</v>
      </c>
      <c r="D31" s="2">
        <v>20124275</v>
      </c>
      <c r="E31" s="80" t="s">
        <v>796</v>
      </c>
      <c r="F31" s="26">
        <v>92</v>
      </c>
      <c r="G31" s="26">
        <f t="shared" si="10"/>
        <v>92</v>
      </c>
      <c r="H31" s="26">
        <v>40</v>
      </c>
      <c r="I31" s="26">
        <v>22.5</v>
      </c>
      <c r="J31" s="27">
        <f t="shared" si="11"/>
        <v>3680</v>
      </c>
      <c r="K31" s="27">
        <f t="shared" si="11"/>
        <v>2070</v>
      </c>
      <c r="L31" s="27">
        <f t="shared" si="12"/>
        <v>1840</v>
      </c>
      <c r="M31" s="27">
        <v>0</v>
      </c>
      <c r="N31" s="131"/>
      <c r="O31" s="131"/>
      <c r="P31" s="267">
        <f t="shared" si="13"/>
        <v>7590</v>
      </c>
      <c r="Q31" s="279"/>
    </row>
    <row r="32" spans="1:17" ht="12.75">
      <c r="A32" s="371"/>
      <c r="B32" s="364"/>
      <c r="C32" s="29" t="s">
        <v>51</v>
      </c>
      <c r="D32" s="2">
        <v>19893810</v>
      </c>
      <c r="E32" s="80" t="s">
        <v>806</v>
      </c>
      <c r="F32" s="26">
        <v>123</v>
      </c>
      <c r="G32" s="26">
        <f t="shared" si="10"/>
        <v>123</v>
      </c>
      <c r="H32" s="26">
        <v>40</v>
      </c>
      <c r="I32" s="26">
        <v>22.5</v>
      </c>
      <c r="J32" s="27">
        <f t="shared" si="11"/>
        <v>4920</v>
      </c>
      <c r="K32" s="27">
        <f t="shared" si="11"/>
        <v>2767.5</v>
      </c>
      <c r="L32" s="27">
        <f t="shared" si="12"/>
        <v>2460</v>
      </c>
      <c r="M32" s="27">
        <v>0</v>
      </c>
      <c r="N32" s="131"/>
      <c r="O32" s="131"/>
      <c r="P32" s="267">
        <f t="shared" si="13"/>
        <v>10147.5</v>
      </c>
      <c r="Q32" s="256"/>
    </row>
    <row r="33" spans="1:17" ht="13.5" thickBot="1">
      <c r="A33" s="372"/>
      <c r="B33" s="365"/>
      <c r="C33" s="268" t="s">
        <v>37</v>
      </c>
      <c r="D33" s="287"/>
      <c r="E33" s="270"/>
      <c r="F33" s="271">
        <f>SUM(F26:F32)</f>
        <v>597</v>
      </c>
      <c r="G33" s="288">
        <f>SUM(G26:G32)</f>
        <v>597</v>
      </c>
      <c r="H33" s="271"/>
      <c r="I33" s="271"/>
      <c r="J33" s="272">
        <f aca="true" t="shared" si="14" ref="J33:P33">SUM(J26:J32)</f>
        <v>23880</v>
      </c>
      <c r="K33" s="272">
        <f t="shared" si="14"/>
        <v>13432.5</v>
      </c>
      <c r="L33" s="272">
        <f t="shared" si="14"/>
        <v>11940</v>
      </c>
      <c r="M33" s="272">
        <f t="shared" si="14"/>
        <v>498</v>
      </c>
      <c r="N33" s="272">
        <f t="shared" si="14"/>
        <v>0</v>
      </c>
      <c r="O33" s="273">
        <f t="shared" si="14"/>
        <v>0</v>
      </c>
      <c r="P33" s="274">
        <f t="shared" si="14"/>
        <v>49750.5</v>
      </c>
      <c r="Q33" s="256"/>
    </row>
    <row r="34" spans="1:17" ht="13.5" thickBot="1">
      <c r="A34" s="19"/>
      <c r="B34" s="19"/>
      <c r="C34" s="19"/>
      <c r="D34" s="18"/>
      <c r="E34" s="112"/>
      <c r="F34" s="67"/>
      <c r="G34" s="67"/>
      <c r="H34" s="67"/>
      <c r="I34" s="67"/>
      <c r="J34" s="68"/>
      <c r="K34" s="68"/>
      <c r="L34" s="68"/>
      <c r="M34" s="68"/>
      <c r="N34" s="68"/>
      <c r="O34" s="181"/>
      <c r="P34" s="68"/>
      <c r="Q34" s="256"/>
    </row>
    <row r="35" spans="1:17" ht="12.75">
      <c r="A35" s="369">
        <v>4</v>
      </c>
      <c r="B35" s="353" t="s">
        <v>52</v>
      </c>
      <c r="C35" s="289" t="s">
        <v>148</v>
      </c>
      <c r="D35" s="281">
        <v>17153726</v>
      </c>
      <c r="E35" s="277" t="s">
        <v>770</v>
      </c>
      <c r="F35" s="262">
        <v>178</v>
      </c>
      <c r="G35" s="262">
        <f aca="true" t="shared" si="15" ref="G35:G41">F35</f>
        <v>178</v>
      </c>
      <c r="H35" s="262">
        <v>40</v>
      </c>
      <c r="I35" s="262">
        <v>22.5</v>
      </c>
      <c r="J35" s="264">
        <f aca="true" t="shared" si="16" ref="J35:K39">F35*H35</f>
        <v>7120</v>
      </c>
      <c r="K35" s="264">
        <f t="shared" si="16"/>
        <v>4005</v>
      </c>
      <c r="L35" s="264">
        <f aca="true" t="shared" si="17" ref="L35:L41">G35*20</f>
        <v>3560</v>
      </c>
      <c r="M35" s="264">
        <f>J35*15%</f>
        <v>1068</v>
      </c>
      <c r="N35" s="265"/>
      <c r="O35" s="265"/>
      <c r="P35" s="266">
        <f aca="true" t="shared" si="18" ref="P35:P41">J35+K35+L35+M35+N35-O35</f>
        <v>15753</v>
      </c>
      <c r="Q35" s="256"/>
    </row>
    <row r="36" spans="1:17" ht="12.75">
      <c r="A36" s="367"/>
      <c r="B36" s="364"/>
      <c r="C36" s="29" t="s">
        <v>130</v>
      </c>
      <c r="D36" s="2">
        <v>17153726</v>
      </c>
      <c r="E36" s="225" t="s">
        <v>449</v>
      </c>
      <c r="F36" s="26">
        <v>0</v>
      </c>
      <c r="G36" s="26">
        <f t="shared" si="15"/>
        <v>0</v>
      </c>
      <c r="H36" s="26">
        <v>40</v>
      </c>
      <c r="I36" s="26">
        <v>22.5</v>
      </c>
      <c r="J36" s="27">
        <f t="shared" si="16"/>
        <v>0</v>
      </c>
      <c r="K36" s="27">
        <f t="shared" si="16"/>
        <v>0</v>
      </c>
      <c r="L36" s="27">
        <f t="shared" si="17"/>
        <v>0</v>
      </c>
      <c r="M36" s="27">
        <v>0</v>
      </c>
      <c r="N36" s="131"/>
      <c r="O36" s="131"/>
      <c r="P36" s="267">
        <f t="shared" si="18"/>
        <v>0</v>
      </c>
      <c r="Q36" s="256"/>
    </row>
    <row r="37" spans="1:17" ht="12.75">
      <c r="A37" s="367"/>
      <c r="B37" s="364"/>
      <c r="C37" s="29" t="s">
        <v>551</v>
      </c>
      <c r="D37" s="2">
        <v>17153726</v>
      </c>
      <c r="E37" s="80" t="s">
        <v>769</v>
      </c>
      <c r="F37" s="26">
        <v>68</v>
      </c>
      <c r="G37" s="26">
        <f t="shared" si="15"/>
        <v>68</v>
      </c>
      <c r="H37" s="26">
        <v>40</v>
      </c>
      <c r="I37" s="26">
        <v>22.5</v>
      </c>
      <c r="J37" s="27">
        <f t="shared" si="16"/>
        <v>2720</v>
      </c>
      <c r="K37" s="27">
        <f t="shared" si="16"/>
        <v>1530</v>
      </c>
      <c r="L37" s="27">
        <f t="shared" si="17"/>
        <v>1360</v>
      </c>
      <c r="M37" s="27">
        <v>0</v>
      </c>
      <c r="N37" s="131"/>
      <c r="O37" s="131"/>
      <c r="P37" s="267">
        <f t="shared" si="18"/>
        <v>5610</v>
      </c>
      <c r="Q37" s="256"/>
    </row>
    <row r="38" spans="1:17" ht="12.75">
      <c r="A38" s="367"/>
      <c r="B38" s="364"/>
      <c r="C38" s="242" t="s">
        <v>53</v>
      </c>
      <c r="D38" s="2">
        <v>17153726</v>
      </c>
      <c r="E38" s="80" t="s">
        <v>771</v>
      </c>
      <c r="F38" s="26">
        <v>120</v>
      </c>
      <c r="G38" s="26">
        <f t="shared" si="15"/>
        <v>120</v>
      </c>
      <c r="H38" s="26">
        <v>40</v>
      </c>
      <c r="I38" s="26">
        <v>22.5</v>
      </c>
      <c r="J38" s="27">
        <f t="shared" si="16"/>
        <v>4800</v>
      </c>
      <c r="K38" s="27">
        <f t="shared" si="16"/>
        <v>2700</v>
      </c>
      <c r="L38" s="27">
        <f t="shared" si="17"/>
        <v>2400</v>
      </c>
      <c r="M38" s="27">
        <v>0</v>
      </c>
      <c r="N38" s="131"/>
      <c r="O38" s="131"/>
      <c r="P38" s="267">
        <f t="shared" si="18"/>
        <v>9900</v>
      </c>
      <c r="Q38" s="242"/>
    </row>
    <row r="39" spans="1:16" ht="12.75">
      <c r="A39" s="367"/>
      <c r="B39" s="364"/>
      <c r="C39" s="29" t="s">
        <v>133</v>
      </c>
      <c r="D39" s="2">
        <v>17153726</v>
      </c>
      <c r="E39" s="80" t="s">
        <v>774</v>
      </c>
      <c r="F39" s="26">
        <v>43</v>
      </c>
      <c r="G39" s="26">
        <f t="shared" si="15"/>
        <v>43</v>
      </c>
      <c r="H39" s="26">
        <v>40</v>
      </c>
      <c r="I39" s="26">
        <v>22.5</v>
      </c>
      <c r="J39" s="27">
        <f t="shared" si="16"/>
        <v>1720</v>
      </c>
      <c r="K39" s="27">
        <f t="shared" si="16"/>
        <v>967.5</v>
      </c>
      <c r="L39" s="27">
        <f t="shared" si="17"/>
        <v>860</v>
      </c>
      <c r="M39" s="27">
        <v>0</v>
      </c>
      <c r="N39" s="131"/>
      <c r="O39" s="131"/>
      <c r="P39" s="267">
        <f t="shared" si="18"/>
        <v>3547.5</v>
      </c>
    </row>
    <row r="40" spans="1:16" ht="12.75">
      <c r="A40" s="367"/>
      <c r="B40" s="364"/>
      <c r="C40" s="74" t="s">
        <v>139</v>
      </c>
      <c r="D40" s="2">
        <v>17153726</v>
      </c>
      <c r="E40" s="80" t="s">
        <v>773</v>
      </c>
      <c r="F40" s="26">
        <v>120</v>
      </c>
      <c r="G40" s="26">
        <f t="shared" si="15"/>
        <v>120</v>
      </c>
      <c r="H40" s="26">
        <v>40</v>
      </c>
      <c r="I40" s="26">
        <v>22.5</v>
      </c>
      <c r="J40" s="27">
        <f>F40*H40</f>
        <v>4800</v>
      </c>
      <c r="K40" s="27">
        <f>G40*I40</f>
        <v>2700</v>
      </c>
      <c r="L40" s="27">
        <f t="shared" si="17"/>
        <v>2400</v>
      </c>
      <c r="M40" s="27">
        <v>0</v>
      </c>
      <c r="N40" s="131"/>
      <c r="O40" s="131"/>
      <c r="P40" s="267">
        <f t="shared" si="18"/>
        <v>9900</v>
      </c>
    </row>
    <row r="41" spans="1:16" ht="12.75">
      <c r="A41" s="367"/>
      <c r="B41" s="364"/>
      <c r="C41" s="70" t="s">
        <v>140</v>
      </c>
      <c r="D41" s="9">
        <v>17153726</v>
      </c>
      <c r="E41" s="85" t="s">
        <v>772</v>
      </c>
      <c r="F41" s="71">
        <v>68</v>
      </c>
      <c r="G41" s="26">
        <f t="shared" si="15"/>
        <v>68</v>
      </c>
      <c r="H41" s="71">
        <v>40</v>
      </c>
      <c r="I41" s="71">
        <v>22.5</v>
      </c>
      <c r="J41" s="72">
        <f>F41*H41</f>
        <v>2720</v>
      </c>
      <c r="K41" s="72">
        <f>G41*I41</f>
        <v>1530</v>
      </c>
      <c r="L41" s="72">
        <f t="shared" si="17"/>
        <v>1360</v>
      </c>
      <c r="M41" s="72">
        <v>0</v>
      </c>
      <c r="N41" s="166"/>
      <c r="O41" s="166"/>
      <c r="P41" s="290">
        <f t="shared" si="18"/>
        <v>5610</v>
      </c>
    </row>
    <row r="42" spans="1:16" ht="13.5" thickBot="1">
      <c r="A42" s="368"/>
      <c r="B42" s="365"/>
      <c r="C42" s="271" t="s">
        <v>37</v>
      </c>
      <c r="D42" s="287"/>
      <c r="E42" s="270"/>
      <c r="F42" s="271">
        <f>SUM(F35:F41)</f>
        <v>597</v>
      </c>
      <c r="G42" s="271">
        <f>SUM(G35:G41)</f>
        <v>597</v>
      </c>
      <c r="H42" s="271"/>
      <c r="I42" s="271"/>
      <c r="J42" s="272">
        <f aca="true" t="shared" si="19" ref="J42:P42">SUM(J35:J41)</f>
        <v>23880</v>
      </c>
      <c r="K42" s="272">
        <f t="shared" si="19"/>
        <v>13432.5</v>
      </c>
      <c r="L42" s="272">
        <f t="shared" si="19"/>
        <v>11940</v>
      </c>
      <c r="M42" s="272">
        <f t="shared" si="19"/>
        <v>1068</v>
      </c>
      <c r="N42" s="272">
        <f t="shared" si="19"/>
        <v>0</v>
      </c>
      <c r="O42" s="273">
        <f t="shared" si="19"/>
        <v>0</v>
      </c>
      <c r="P42" s="274">
        <f t="shared" si="19"/>
        <v>50320.5</v>
      </c>
    </row>
    <row r="43" spans="1:16" ht="13.5" thickBot="1">
      <c r="A43" s="244"/>
      <c r="B43" s="243"/>
      <c r="C43" s="19"/>
      <c r="D43" s="18"/>
      <c r="E43" s="112"/>
      <c r="F43" s="67"/>
      <c r="G43" s="67"/>
      <c r="H43" s="67"/>
      <c r="I43" s="67"/>
      <c r="J43" s="68"/>
      <c r="K43" s="68"/>
      <c r="L43" s="68"/>
      <c r="M43" s="68"/>
      <c r="N43" s="68"/>
      <c r="O43" s="181"/>
      <c r="P43" s="69"/>
    </row>
    <row r="44" spans="1:16" ht="12.75">
      <c r="A44" s="369">
        <v>5</v>
      </c>
      <c r="B44" s="353" t="s">
        <v>55</v>
      </c>
      <c r="C44" s="280" t="s">
        <v>56</v>
      </c>
      <c r="D44" s="260">
        <v>28397840</v>
      </c>
      <c r="E44" s="277" t="s">
        <v>810</v>
      </c>
      <c r="F44" s="262">
        <v>234</v>
      </c>
      <c r="G44" s="262">
        <f aca="true" t="shared" si="20" ref="G44:G50">F44</f>
        <v>234</v>
      </c>
      <c r="H44" s="262">
        <v>40</v>
      </c>
      <c r="I44" s="262">
        <v>22.5</v>
      </c>
      <c r="J44" s="264">
        <f aca="true" t="shared" si="21" ref="J44:K50">F44*H44</f>
        <v>9360</v>
      </c>
      <c r="K44" s="264">
        <f t="shared" si="21"/>
        <v>5265</v>
      </c>
      <c r="L44" s="264">
        <f aca="true" t="shared" si="22" ref="L44:L50">G44*20</f>
        <v>4680</v>
      </c>
      <c r="M44" s="264">
        <f>J44*15%</f>
        <v>1404</v>
      </c>
      <c r="N44" s="265"/>
      <c r="O44" s="265"/>
      <c r="P44" s="266">
        <f aca="true" t="shared" si="23" ref="P44:P50">J44+K44+L44+M44+N44-O44</f>
        <v>20709</v>
      </c>
    </row>
    <row r="45" spans="1:16" ht="12.75">
      <c r="A45" s="367"/>
      <c r="B45" s="364"/>
      <c r="C45" s="29" t="s">
        <v>57</v>
      </c>
      <c r="D45" s="2">
        <v>28397840</v>
      </c>
      <c r="E45" s="80" t="s">
        <v>809</v>
      </c>
      <c r="F45" s="26">
        <v>17</v>
      </c>
      <c r="G45" s="26">
        <f t="shared" si="20"/>
        <v>17</v>
      </c>
      <c r="H45" s="26">
        <v>40</v>
      </c>
      <c r="I45" s="26">
        <v>22.5</v>
      </c>
      <c r="J45" s="27">
        <f t="shared" si="21"/>
        <v>680</v>
      </c>
      <c r="K45" s="27">
        <f t="shared" si="21"/>
        <v>382.5</v>
      </c>
      <c r="L45" s="27">
        <f t="shared" si="22"/>
        <v>340</v>
      </c>
      <c r="M45" s="27">
        <v>0</v>
      </c>
      <c r="N45" s="131"/>
      <c r="O45" s="131"/>
      <c r="P45" s="267">
        <f t="shared" si="23"/>
        <v>1402.5</v>
      </c>
    </row>
    <row r="46" spans="1:16" ht="12.75">
      <c r="A46" s="367"/>
      <c r="B46" s="364"/>
      <c r="C46" s="29" t="s">
        <v>58</v>
      </c>
      <c r="D46" s="2">
        <v>19935575</v>
      </c>
      <c r="E46" s="80" t="s">
        <v>790</v>
      </c>
      <c r="F46" s="26">
        <v>24</v>
      </c>
      <c r="G46" s="26">
        <f t="shared" si="20"/>
        <v>24</v>
      </c>
      <c r="H46" s="26">
        <v>40</v>
      </c>
      <c r="I46" s="26">
        <v>22.5</v>
      </c>
      <c r="J46" s="27">
        <f t="shared" si="21"/>
        <v>960</v>
      </c>
      <c r="K46" s="27">
        <f t="shared" si="21"/>
        <v>540</v>
      </c>
      <c r="L46" s="27">
        <f t="shared" si="22"/>
        <v>480</v>
      </c>
      <c r="M46" s="27">
        <v>0</v>
      </c>
      <c r="N46" s="131"/>
      <c r="O46" s="131"/>
      <c r="P46" s="267">
        <f t="shared" si="23"/>
        <v>1980</v>
      </c>
    </row>
    <row r="47" spans="1:16" ht="12.75">
      <c r="A47" s="367"/>
      <c r="B47" s="364"/>
      <c r="C47" s="29" t="s">
        <v>60</v>
      </c>
      <c r="D47" s="2">
        <v>19812300</v>
      </c>
      <c r="E47" s="80" t="s">
        <v>807</v>
      </c>
      <c r="F47" s="26">
        <v>48</v>
      </c>
      <c r="G47" s="26">
        <f t="shared" si="20"/>
        <v>48</v>
      </c>
      <c r="H47" s="26">
        <v>40</v>
      </c>
      <c r="I47" s="26">
        <v>22.5</v>
      </c>
      <c r="J47" s="27">
        <f t="shared" si="21"/>
        <v>1920</v>
      </c>
      <c r="K47" s="27">
        <f t="shared" si="21"/>
        <v>1080</v>
      </c>
      <c r="L47" s="27">
        <f t="shared" si="22"/>
        <v>960</v>
      </c>
      <c r="M47" s="27">
        <v>0</v>
      </c>
      <c r="N47" s="131"/>
      <c r="O47" s="131"/>
      <c r="P47" s="267">
        <f t="shared" si="23"/>
        <v>3960</v>
      </c>
    </row>
    <row r="48" spans="1:16" ht="12.75">
      <c r="A48" s="367"/>
      <c r="B48" s="364"/>
      <c r="C48" s="29" t="s">
        <v>59</v>
      </c>
      <c r="D48" s="2">
        <v>33277351</v>
      </c>
      <c r="E48" s="80" t="s">
        <v>821</v>
      </c>
      <c r="F48" s="26">
        <v>226</v>
      </c>
      <c r="G48" s="26">
        <f>F48</f>
        <v>226</v>
      </c>
      <c r="H48" s="26">
        <v>40</v>
      </c>
      <c r="I48" s="26">
        <v>22.5</v>
      </c>
      <c r="J48" s="27">
        <f t="shared" si="21"/>
        <v>9040</v>
      </c>
      <c r="K48" s="27">
        <f t="shared" si="21"/>
        <v>5085</v>
      </c>
      <c r="L48" s="27">
        <f>G48*20</f>
        <v>4520</v>
      </c>
      <c r="M48" s="27">
        <v>0</v>
      </c>
      <c r="N48" s="131"/>
      <c r="O48" s="131"/>
      <c r="P48" s="267">
        <f>J48+K48+L48+M48+N48-O48</f>
        <v>18645</v>
      </c>
    </row>
    <row r="49" spans="1:16" ht="12.75">
      <c r="A49" s="367"/>
      <c r="B49" s="364"/>
      <c r="C49" s="29" t="s">
        <v>141</v>
      </c>
      <c r="D49" s="2">
        <v>11777755</v>
      </c>
      <c r="E49" s="80" t="s">
        <v>852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131"/>
      <c r="O49" s="131"/>
      <c r="P49" s="267">
        <f t="shared" si="23"/>
        <v>1980</v>
      </c>
    </row>
    <row r="50" spans="1:16" ht="12.75">
      <c r="A50" s="367"/>
      <c r="B50" s="364"/>
      <c r="C50" s="29" t="s">
        <v>142</v>
      </c>
      <c r="D50" s="2">
        <v>11777755</v>
      </c>
      <c r="E50" s="80" t="s">
        <v>853</v>
      </c>
      <c r="F50" s="26">
        <v>24</v>
      </c>
      <c r="G50" s="26">
        <f t="shared" si="20"/>
        <v>24</v>
      </c>
      <c r="H50" s="26">
        <v>40</v>
      </c>
      <c r="I50" s="26">
        <v>22.5</v>
      </c>
      <c r="J50" s="27">
        <f t="shared" si="21"/>
        <v>960</v>
      </c>
      <c r="K50" s="27">
        <f t="shared" si="21"/>
        <v>540</v>
      </c>
      <c r="L50" s="27">
        <f t="shared" si="22"/>
        <v>480</v>
      </c>
      <c r="M50" s="27">
        <v>0</v>
      </c>
      <c r="N50" s="131"/>
      <c r="O50" s="131"/>
      <c r="P50" s="267">
        <f t="shared" si="23"/>
        <v>1980</v>
      </c>
    </row>
    <row r="51" spans="1:16" ht="13.5" thickBot="1">
      <c r="A51" s="368"/>
      <c r="B51" s="365"/>
      <c r="C51" s="268" t="s">
        <v>37</v>
      </c>
      <c r="D51" s="287"/>
      <c r="E51" s="270"/>
      <c r="F51" s="271">
        <f>SUM(F44:F50)</f>
        <v>597</v>
      </c>
      <c r="G51" s="271">
        <f>SUM(G44:G50)</f>
        <v>597</v>
      </c>
      <c r="H51" s="271"/>
      <c r="I51" s="271"/>
      <c r="J51" s="272">
        <f aca="true" t="shared" si="24" ref="J51:P51">SUM(J44:J50)</f>
        <v>23880</v>
      </c>
      <c r="K51" s="272">
        <f t="shared" si="24"/>
        <v>13432.5</v>
      </c>
      <c r="L51" s="272">
        <f t="shared" si="24"/>
        <v>11940</v>
      </c>
      <c r="M51" s="272">
        <f t="shared" si="24"/>
        <v>1404</v>
      </c>
      <c r="N51" s="272">
        <f t="shared" si="24"/>
        <v>0</v>
      </c>
      <c r="O51" s="273">
        <f t="shared" si="24"/>
        <v>0</v>
      </c>
      <c r="P51" s="274">
        <f t="shared" si="24"/>
        <v>50656.5</v>
      </c>
    </row>
    <row r="52" spans="1:16" ht="13.5" thickBot="1">
      <c r="A52" s="242"/>
      <c r="B52" s="242"/>
      <c r="C52" s="19"/>
      <c r="D52" s="18"/>
      <c r="E52" s="112"/>
      <c r="F52" s="67"/>
      <c r="G52" s="67"/>
      <c r="H52" s="67"/>
      <c r="I52" s="67"/>
      <c r="J52" s="68"/>
      <c r="K52" s="68"/>
      <c r="L52" s="68"/>
      <c r="M52" s="68"/>
      <c r="N52" s="68"/>
      <c r="O52" s="181"/>
      <c r="P52" s="68"/>
    </row>
    <row r="53" spans="1:16" ht="12.75">
      <c r="A53" s="369">
        <v>6</v>
      </c>
      <c r="B53" s="373" t="s">
        <v>153</v>
      </c>
      <c r="C53" s="280" t="s">
        <v>65</v>
      </c>
      <c r="D53" s="260">
        <v>27597939</v>
      </c>
      <c r="E53" s="277" t="s">
        <v>776</v>
      </c>
      <c r="F53" s="262">
        <v>68</v>
      </c>
      <c r="G53" s="262">
        <f aca="true" t="shared" si="25" ref="G53:G63">F53</f>
        <v>68</v>
      </c>
      <c r="H53" s="262">
        <v>40</v>
      </c>
      <c r="I53" s="262">
        <v>22.5</v>
      </c>
      <c r="J53" s="264">
        <f aca="true" t="shared" si="26" ref="J53:K63">F53*H53</f>
        <v>2720</v>
      </c>
      <c r="K53" s="264">
        <f t="shared" si="26"/>
        <v>1530</v>
      </c>
      <c r="L53" s="264">
        <f>G53*20</f>
        <v>1360</v>
      </c>
      <c r="M53" s="264">
        <f>J53*15%</f>
        <v>408</v>
      </c>
      <c r="N53" s="265"/>
      <c r="O53" s="265"/>
      <c r="P53" s="266">
        <f aca="true" t="shared" si="27" ref="P53:P63">J53+K53+L53+M53+N53-O53</f>
        <v>6018</v>
      </c>
    </row>
    <row r="54" spans="1:16" ht="12.75">
      <c r="A54" s="367"/>
      <c r="B54" s="364"/>
      <c r="C54" s="29" t="s">
        <v>66</v>
      </c>
      <c r="D54" s="2">
        <v>27597939</v>
      </c>
      <c r="E54" s="225" t="s">
        <v>449</v>
      </c>
      <c r="F54" s="26">
        <v>0</v>
      </c>
      <c r="G54" s="26">
        <f t="shared" si="25"/>
        <v>0</v>
      </c>
      <c r="H54" s="26">
        <v>40</v>
      </c>
      <c r="I54" s="26">
        <v>22.5</v>
      </c>
      <c r="J54" s="27">
        <f t="shared" si="26"/>
        <v>0</v>
      </c>
      <c r="K54" s="27">
        <f t="shared" si="26"/>
        <v>0</v>
      </c>
      <c r="L54" s="27">
        <f>F54*20</f>
        <v>0</v>
      </c>
      <c r="M54" s="27">
        <v>0</v>
      </c>
      <c r="N54" s="131"/>
      <c r="O54" s="131"/>
      <c r="P54" s="267">
        <f t="shared" si="27"/>
        <v>0</v>
      </c>
    </row>
    <row r="55" spans="1:16" ht="12.75">
      <c r="A55" s="367"/>
      <c r="B55" s="364"/>
      <c r="C55" s="29" t="s">
        <v>149</v>
      </c>
      <c r="D55" s="2">
        <v>20255769</v>
      </c>
      <c r="E55" s="80" t="s">
        <v>775</v>
      </c>
      <c r="F55" s="26">
        <v>58</v>
      </c>
      <c r="G55" s="26">
        <f t="shared" si="25"/>
        <v>58</v>
      </c>
      <c r="H55" s="26">
        <v>40</v>
      </c>
      <c r="I55" s="26">
        <v>22.5</v>
      </c>
      <c r="J55" s="27">
        <f t="shared" si="26"/>
        <v>2320</v>
      </c>
      <c r="K55" s="27">
        <f t="shared" si="26"/>
        <v>1305</v>
      </c>
      <c r="L55" s="27">
        <f>F55*20</f>
        <v>1160</v>
      </c>
      <c r="M55" s="27">
        <v>0</v>
      </c>
      <c r="N55" s="131"/>
      <c r="O55" s="131"/>
      <c r="P55" s="267">
        <f t="shared" si="27"/>
        <v>4785</v>
      </c>
    </row>
    <row r="56" spans="1:16" ht="12.75">
      <c r="A56" s="367"/>
      <c r="B56" s="364"/>
      <c r="C56" s="128" t="s">
        <v>67</v>
      </c>
      <c r="D56" s="2">
        <v>20149229</v>
      </c>
      <c r="E56" s="80" t="s">
        <v>799</v>
      </c>
      <c r="F56" s="26">
        <v>116</v>
      </c>
      <c r="G56" s="26">
        <f t="shared" si="25"/>
        <v>116</v>
      </c>
      <c r="H56" s="26">
        <v>40</v>
      </c>
      <c r="I56" s="26">
        <v>22.5</v>
      </c>
      <c r="J56" s="27">
        <f t="shared" si="26"/>
        <v>4640</v>
      </c>
      <c r="K56" s="27">
        <f t="shared" si="26"/>
        <v>2610</v>
      </c>
      <c r="L56" s="27">
        <f aca="true" t="shared" si="28" ref="L56:L63">G56*20</f>
        <v>2320</v>
      </c>
      <c r="M56" s="27">
        <v>0</v>
      </c>
      <c r="N56" s="131"/>
      <c r="O56" s="131"/>
      <c r="P56" s="267">
        <f t="shared" si="27"/>
        <v>9570</v>
      </c>
    </row>
    <row r="57" spans="1:16" ht="12.75">
      <c r="A57" s="367"/>
      <c r="B57" s="364"/>
      <c r="C57" s="128" t="s">
        <v>68</v>
      </c>
      <c r="D57" s="2">
        <v>20655714</v>
      </c>
      <c r="E57" s="80" t="s">
        <v>812</v>
      </c>
      <c r="F57" s="26">
        <v>89</v>
      </c>
      <c r="G57" s="26">
        <f t="shared" si="25"/>
        <v>89</v>
      </c>
      <c r="H57" s="26">
        <v>40</v>
      </c>
      <c r="I57" s="26">
        <v>22.5</v>
      </c>
      <c r="J57" s="27">
        <f t="shared" si="26"/>
        <v>3560</v>
      </c>
      <c r="K57" s="27">
        <f t="shared" si="26"/>
        <v>2002.5</v>
      </c>
      <c r="L57" s="27">
        <f t="shared" si="28"/>
        <v>1780</v>
      </c>
      <c r="M57" s="27">
        <v>0</v>
      </c>
      <c r="N57" s="131"/>
      <c r="O57" s="131"/>
      <c r="P57" s="267">
        <f t="shared" si="27"/>
        <v>7342.5</v>
      </c>
    </row>
    <row r="58" spans="1:16" ht="12.75">
      <c r="A58" s="367"/>
      <c r="B58" s="364"/>
      <c r="C58" s="128" t="s">
        <v>150</v>
      </c>
      <c r="D58" s="2">
        <v>38873983</v>
      </c>
      <c r="E58" s="80" t="s">
        <v>861</v>
      </c>
      <c r="F58" s="26">
        <v>34</v>
      </c>
      <c r="G58" s="26">
        <f t="shared" si="25"/>
        <v>34</v>
      </c>
      <c r="H58" s="26">
        <v>40</v>
      </c>
      <c r="I58" s="26">
        <v>22.5</v>
      </c>
      <c r="J58" s="27">
        <f t="shared" si="26"/>
        <v>1360</v>
      </c>
      <c r="K58" s="27">
        <f t="shared" si="26"/>
        <v>765</v>
      </c>
      <c r="L58" s="27">
        <f t="shared" si="28"/>
        <v>680</v>
      </c>
      <c r="M58" s="27">
        <v>0</v>
      </c>
      <c r="N58" s="131"/>
      <c r="O58" s="131"/>
      <c r="P58" s="267">
        <f t="shared" si="27"/>
        <v>2805</v>
      </c>
    </row>
    <row r="59" spans="1:16" ht="12.75">
      <c r="A59" s="367"/>
      <c r="B59" s="364"/>
      <c r="C59" s="29" t="s">
        <v>151</v>
      </c>
      <c r="D59" s="2">
        <v>25917336</v>
      </c>
      <c r="E59" s="80" t="s">
        <v>822</v>
      </c>
      <c r="F59" s="26">
        <v>58</v>
      </c>
      <c r="G59" s="26">
        <f t="shared" si="25"/>
        <v>58</v>
      </c>
      <c r="H59" s="26">
        <v>40</v>
      </c>
      <c r="I59" s="26">
        <v>22.5</v>
      </c>
      <c r="J59" s="27">
        <f t="shared" si="26"/>
        <v>2320</v>
      </c>
      <c r="K59" s="27">
        <f t="shared" si="26"/>
        <v>1305</v>
      </c>
      <c r="L59" s="27">
        <f t="shared" si="28"/>
        <v>1160</v>
      </c>
      <c r="M59" s="27">
        <v>0</v>
      </c>
      <c r="N59" s="131"/>
      <c r="O59" s="131"/>
      <c r="P59" s="267">
        <f t="shared" si="27"/>
        <v>4785</v>
      </c>
    </row>
    <row r="60" spans="1:16" ht="12.75">
      <c r="A60" s="367"/>
      <c r="B60" s="364"/>
      <c r="C60" s="128" t="s">
        <v>113</v>
      </c>
      <c r="D60" s="2">
        <v>20074924</v>
      </c>
      <c r="E60" s="80" t="s">
        <v>831</v>
      </c>
      <c r="F60" s="26">
        <v>58</v>
      </c>
      <c r="G60" s="26">
        <f t="shared" si="25"/>
        <v>58</v>
      </c>
      <c r="H60" s="26">
        <v>40</v>
      </c>
      <c r="I60" s="26">
        <v>22.5</v>
      </c>
      <c r="J60" s="27">
        <f t="shared" si="26"/>
        <v>2320</v>
      </c>
      <c r="K60" s="27">
        <f t="shared" si="26"/>
        <v>1305</v>
      </c>
      <c r="L60" s="27">
        <f t="shared" si="28"/>
        <v>1160</v>
      </c>
      <c r="M60" s="27">
        <v>0</v>
      </c>
      <c r="N60" s="131"/>
      <c r="O60" s="131"/>
      <c r="P60" s="267">
        <f t="shared" si="27"/>
        <v>4785</v>
      </c>
    </row>
    <row r="61" spans="1:16" ht="12.75">
      <c r="A61" s="367"/>
      <c r="B61" s="364"/>
      <c r="C61" s="29" t="s">
        <v>122</v>
      </c>
      <c r="D61" s="2">
        <v>25917336</v>
      </c>
      <c r="E61" s="80" t="s">
        <v>851</v>
      </c>
      <c r="F61" s="26">
        <v>58</v>
      </c>
      <c r="G61" s="26">
        <f t="shared" si="25"/>
        <v>58</v>
      </c>
      <c r="H61" s="26">
        <v>40</v>
      </c>
      <c r="I61" s="26">
        <v>22.5</v>
      </c>
      <c r="J61" s="27">
        <f t="shared" si="26"/>
        <v>2320</v>
      </c>
      <c r="K61" s="27">
        <f t="shared" si="26"/>
        <v>1305</v>
      </c>
      <c r="L61" s="27">
        <f t="shared" si="28"/>
        <v>1160</v>
      </c>
      <c r="M61" s="27">
        <v>0</v>
      </c>
      <c r="N61" s="131"/>
      <c r="O61" s="131"/>
      <c r="P61" s="267">
        <f t="shared" si="27"/>
        <v>4785</v>
      </c>
    </row>
    <row r="62" spans="1:16" ht="12.75">
      <c r="A62" s="367"/>
      <c r="B62" s="364"/>
      <c r="C62" s="29" t="s">
        <v>123</v>
      </c>
      <c r="D62" s="2">
        <v>25917336</v>
      </c>
      <c r="E62" s="80" t="s">
        <v>850</v>
      </c>
      <c r="F62" s="26">
        <v>58</v>
      </c>
      <c r="G62" s="26">
        <f t="shared" si="25"/>
        <v>58</v>
      </c>
      <c r="H62" s="26">
        <v>40</v>
      </c>
      <c r="I62" s="26">
        <v>22.5</v>
      </c>
      <c r="J62" s="27">
        <f t="shared" si="26"/>
        <v>2320</v>
      </c>
      <c r="K62" s="27">
        <f t="shared" si="26"/>
        <v>1305</v>
      </c>
      <c r="L62" s="27">
        <f t="shared" si="28"/>
        <v>1160</v>
      </c>
      <c r="M62" s="27">
        <v>0</v>
      </c>
      <c r="N62" s="131"/>
      <c r="O62" s="131"/>
      <c r="P62" s="267">
        <f t="shared" si="27"/>
        <v>4785</v>
      </c>
    </row>
    <row r="63" spans="1:16" ht="12.75">
      <c r="A63" s="367"/>
      <c r="B63" s="364"/>
      <c r="C63" s="29" t="s">
        <v>124</v>
      </c>
      <c r="D63" s="2">
        <v>25917336</v>
      </c>
      <c r="E63" s="225" t="s">
        <v>449</v>
      </c>
      <c r="F63" s="26">
        <v>0</v>
      </c>
      <c r="G63" s="26">
        <f t="shared" si="25"/>
        <v>0</v>
      </c>
      <c r="H63" s="26">
        <v>40</v>
      </c>
      <c r="I63" s="26">
        <v>22.5</v>
      </c>
      <c r="J63" s="27">
        <f t="shared" si="26"/>
        <v>0</v>
      </c>
      <c r="K63" s="27">
        <f t="shared" si="26"/>
        <v>0</v>
      </c>
      <c r="L63" s="27">
        <f t="shared" si="28"/>
        <v>0</v>
      </c>
      <c r="M63" s="27">
        <v>0</v>
      </c>
      <c r="N63" s="131"/>
      <c r="O63" s="131"/>
      <c r="P63" s="267">
        <f t="shared" si="27"/>
        <v>0</v>
      </c>
    </row>
    <row r="64" spans="1:16" ht="13.5" thickBot="1">
      <c r="A64" s="368"/>
      <c r="B64" s="365"/>
      <c r="C64" s="268" t="s">
        <v>37</v>
      </c>
      <c r="D64" s="287"/>
      <c r="E64" s="270"/>
      <c r="F64" s="271">
        <f>SUM(F53:F63)</f>
        <v>597</v>
      </c>
      <c r="G64" s="271">
        <f>SUM(G53:G63)</f>
        <v>597</v>
      </c>
      <c r="H64" s="271"/>
      <c r="I64" s="271"/>
      <c r="J64" s="272">
        <f aca="true" t="shared" si="29" ref="J64:P64">SUM(J53:J63)</f>
        <v>23880</v>
      </c>
      <c r="K64" s="272">
        <f t="shared" si="29"/>
        <v>13432.5</v>
      </c>
      <c r="L64" s="272">
        <f t="shared" si="29"/>
        <v>11940</v>
      </c>
      <c r="M64" s="272">
        <f t="shared" si="29"/>
        <v>408</v>
      </c>
      <c r="N64" s="272">
        <f t="shared" si="29"/>
        <v>0</v>
      </c>
      <c r="O64" s="273">
        <f t="shared" si="29"/>
        <v>0</v>
      </c>
      <c r="P64" s="274">
        <f t="shared" si="29"/>
        <v>49660.5</v>
      </c>
    </row>
    <row r="65" spans="1:16" ht="13.5" thickBot="1">
      <c r="A65" s="73"/>
      <c r="B65" s="73"/>
      <c r="C65" s="19"/>
      <c r="D65" s="18"/>
      <c r="E65" s="112"/>
      <c r="F65" s="67"/>
      <c r="G65" s="67"/>
      <c r="H65" s="67"/>
      <c r="I65" s="67"/>
      <c r="J65" s="68"/>
      <c r="K65" s="68"/>
      <c r="L65" s="68"/>
      <c r="M65" s="68"/>
      <c r="N65" s="68"/>
      <c r="O65" s="181"/>
      <c r="P65" s="68"/>
    </row>
    <row r="66" spans="1:16" ht="12.75">
      <c r="A66" s="369">
        <v>7</v>
      </c>
      <c r="B66" s="353" t="s">
        <v>69</v>
      </c>
      <c r="C66" s="259" t="s">
        <v>70</v>
      </c>
      <c r="D66" s="260">
        <v>36242617</v>
      </c>
      <c r="E66" s="277" t="s">
        <v>843</v>
      </c>
      <c r="F66" s="262">
        <v>116</v>
      </c>
      <c r="G66" s="262">
        <f aca="true" t="shared" si="30" ref="G66:G74">F66</f>
        <v>116</v>
      </c>
      <c r="H66" s="262">
        <v>40</v>
      </c>
      <c r="I66" s="262">
        <v>22.5</v>
      </c>
      <c r="J66" s="264">
        <f aca="true" t="shared" si="31" ref="J66:K72">F66*H66</f>
        <v>4640</v>
      </c>
      <c r="K66" s="264">
        <f t="shared" si="31"/>
        <v>2610</v>
      </c>
      <c r="L66" s="264">
        <f aca="true" t="shared" si="32" ref="L66:L72">G66*20</f>
        <v>2320</v>
      </c>
      <c r="M66" s="264">
        <f>J66*15%</f>
        <v>696</v>
      </c>
      <c r="N66" s="265"/>
      <c r="O66" s="265"/>
      <c r="P66" s="266">
        <f aca="true" t="shared" si="33" ref="P66:P74">J66+K66+L66+M66+N66-O66</f>
        <v>10266</v>
      </c>
    </row>
    <row r="67" spans="1:16" ht="12.75">
      <c r="A67" s="367"/>
      <c r="B67" s="364"/>
      <c r="C67" s="29" t="s">
        <v>71</v>
      </c>
      <c r="D67" s="2">
        <v>19890104</v>
      </c>
      <c r="E67" s="80" t="s">
        <v>837</v>
      </c>
      <c r="F67" s="26">
        <v>99</v>
      </c>
      <c r="G67" s="26">
        <f t="shared" si="30"/>
        <v>99</v>
      </c>
      <c r="H67" s="26">
        <v>40</v>
      </c>
      <c r="I67" s="26">
        <v>22.5</v>
      </c>
      <c r="J67" s="27">
        <f t="shared" si="31"/>
        <v>3960</v>
      </c>
      <c r="K67" s="27">
        <f t="shared" si="31"/>
        <v>2227.5</v>
      </c>
      <c r="L67" s="27">
        <f t="shared" si="32"/>
        <v>1980</v>
      </c>
      <c r="M67" s="27">
        <v>0</v>
      </c>
      <c r="N67" s="131"/>
      <c r="O67" s="131"/>
      <c r="P67" s="267">
        <f t="shared" si="33"/>
        <v>8167.5</v>
      </c>
    </row>
    <row r="68" spans="1:16" ht="12.75">
      <c r="A68" s="367"/>
      <c r="B68" s="364"/>
      <c r="C68" s="29" t="s">
        <v>73</v>
      </c>
      <c r="D68" s="2">
        <v>19890074</v>
      </c>
      <c r="E68" s="80" t="s">
        <v>859</v>
      </c>
      <c r="F68" s="26">
        <v>92</v>
      </c>
      <c r="G68" s="26">
        <f t="shared" si="30"/>
        <v>92</v>
      </c>
      <c r="H68" s="26">
        <v>40</v>
      </c>
      <c r="I68" s="26">
        <v>22.5</v>
      </c>
      <c r="J68" s="27">
        <f t="shared" si="31"/>
        <v>3680</v>
      </c>
      <c r="K68" s="27">
        <f t="shared" si="31"/>
        <v>2070</v>
      </c>
      <c r="L68" s="27">
        <f t="shared" si="32"/>
        <v>1840</v>
      </c>
      <c r="M68" s="27">
        <v>0</v>
      </c>
      <c r="N68" s="131"/>
      <c r="O68" s="131"/>
      <c r="P68" s="267">
        <f t="shared" si="33"/>
        <v>7590</v>
      </c>
    </row>
    <row r="69" spans="1:16" ht="12.75">
      <c r="A69" s="367"/>
      <c r="B69" s="364"/>
      <c r="C69" s="29" t="s">
        <v>75</v>
      </c>
      <c r="D69" s="2">
        <v>19359944</v>
      </c>
      <c r="E69" s="80" t="s">
        <v>823</v>
      </c>
      <c r="F69" s="26">
        <v>34</v>
      </c>
      <c r="G69" s="26">
        <f t="shared" si="30"/>
        <v>34</v>
      </c>
      <c r="H69" s="26">
        <v>40</v>
      </c>
      <c r="I69" s="26">
        <v>22.5</v>
      </c>
      <c r="J69" s="27">
        <f t="shared" si="31"/>
        <v>1360</v>
      </c>
      <c r="K69" s="27">
        <f t="shared" si="31"/>
        <v>765</v>
      </c>
      <c r="L69" s="27">
        <f t="shared" si="32"/>
        <v>680</v>
      </c>
      <c r="M69" s="27">
        <v>0</v>
      </c>
      <c r="N69" s="131"/>
      <c r="O69" s="131"/>
      <c r="P69" s="267">
        <f t="shared" si="33"/>
        <v>2805</v>
      </c>
    </row>
    <row r="70" spans="1:16" ht="12.75">
      <c r="A70" s="367"/>
      <c r="B70" s="364"/>
      <c r="C70" s="29" t="s">
        <v>258</v>
      </c>
      <c r="D70" s="2">
        <v>26928317</v>
      </c>
      <c r="E70" s="80" t="s">
        <v>779</v>
      </c>
      <c r="F70" s="26">
        <v>65</v>
      </c>
      <c r="G70" s="26">
        <f t="shared" si="30"/>
        <v>65</v>
      </c>
      <c r="H70" s="26">
        <v>40</v>
      </c>
      <c r="I70" s="26">
        <v>22.5</v>
      </c>
      <c r="J70" s="27">
        <f t="shared" si="31"/>
        <v>2600</v>
      </c>
      <c r="K70" s="27">
        <f t="shared" si="31"/>
        <v>1462.5</v>
      </c>
      <c r="L70" s="27">
        <f t="shared" si="32"/>
        <v>1300</v>
      </c>
      <c r="M70" s="27">
        <v>0</v>
      </c>
      <c r="N70" s="131"/>
      <c r="O70" s="131"/>
      <c r="P70" s="267">
        <f t="shared" si="33"/>
        <v>5362.5</v>
      </c>
    </row>
    <row r="71" spans="1:16" ht="12.75">
      <c r="A71" s="367"/>
      <c r="B71" s="364"/>
      <c r="C71" s="29" t="s">
        <v>76</v>
      </c>
      <c r="D71" s="2">
        <v>36576307</v>
      </c>
      <c r="E71" s="80" t="s">
        <v>854</v>
      </c>
      <c r="F71" s="26">
        <v>91</v>
      </c>
      <c r="G71" s="26">
        <f t="shared" si="30"/>
        <v>91</v>
      </c>
      <c r="H71" s="26">
        <v>40</v>
      </c>
      <c r="I71" s="26">
        <v>22.5</v>
      </c>
      <c r="J71" s="27">
        <f t="shared" si="31"/>
        <v>3640</v>
      </c>
      <c r="K71" s="27">
        <f t="shared" si="31"/>
        <v>2047.5</v>
      </c>
      <c r="L71" s="27">
        <f t="shared" si="32"/>
        <v>1820</v>
      </c>
      <c r="M71" s="27">
        <v>0</v>
      </c>
      <c r="N71" s="131"/>
      <c r="O71" s="131"/>
      <c r="P71" s="267">
        <f t="shared" si="33"/>
        <v>7507.5</v>
      </c>
    </row>
    <row r="72" spans="1:16" ht="12.75">
      <c r="A72" s="367"/>
      <c r="B72" s="364"/>
      <c r="C72" s="29" t="s">
        <v>77</v>
      </c>
      <c r="D72" s="2">
        <v>19759614</v>
      </c>
      <c r="E72" s="80" t="s">
        <v>855</v>
      </c>
      <c r="F72" s="26">
        <v>100</v>
      </c>
      <c r="G72" s="26">
        <f t="shared" si="30"/>
        <v>100</v>
      </c>
      <c r="H72" s="26">
        <v>40</v>
      </c>
      <c r="I72" s="26">
        <v>22.5</v>
      </c>
      <c r="J72" s="27">
        <f t="shared" si="31"/>
        <v>4000</v>
      </c>
      <c r="K72" s="27">
        <f t="shared" si="31"/>
        <v>2250</v>
      </c>
      <c r="L72" s="27">
        <f t="shared" si="32"/>
        <v>2000</v>
      </c>
      <c r="M72" s="27">
        <v>0</v>
      </c>
      <c r="N72" s="131"/>
      <c r="O72" s="131"/>
      <c r="P72" s="267">
        <f t="shared" si="33"/>
        <v>8250</v>
      </c>
    </row>
    <row r="73" spans="1:16" ht="12.75">
      <c r="A73" s="367"/>
      <c r="B73" s="364"/>
      <c r="C73" s="29" t="s">
        <v>72</v>
      </c>
      <c r="D73" s="2">
        <v>19890104</v>
      </c>
      <c r="E73" s="225" t="s">
        <v>449</v>
      </c>
      <c r="F73" s="26">
        <v>0</v>
      </c>
      <c r="G73" s="26">
        <f t="shared" si="30"/>
        <v>0</v>
      </c>
      <c r="H73" s="26">
        <v>40</v>
      </c>
      <c r="I73" s="26">
        <v>22.5</v>
      </c>
      <c r="J73" s="27">
        <f>F73*H73</f>
        <v>0</v>
      </c>
      <c r="K73" s="27">
        <f>G73*I73</f>
        <v>0</v>
      </c>
      <c r="L73" s="27">
        <f>G73*20</f>
        <v>0</v>
      </c>
      <c r="M73" s="27">
        <v>0</v>
      </c>
      <c r="N73" s="131"/>
      <c r="O73" s="131"/>
      <c r="P73" s="267">
        <f t="shared" si="33"/>
        <v>0</v>
      </c>
    </row>
    <row r="74" spans="1:16" ht="12.75">
      <c r="A74" s="367"/>
      <c r="B74" s="364"/>
      <c r="C74" s="29" t="s">
        <v>74</v>
      </c>
      <c r="D74" s="2">
        <v>33404234</v>
      </c>
      <c r="E74" s="225" t="s">
        <v>449</v>
      </c>
      <c r="F74" s="26">
        <v>0</v>
      </c>
      <c r="G74" s="26">
        <f t="shared" si="30"/>
        <v>0</v>
      </c>
      <c r="H74" s="26">
        <v>40</v>
      </c>
      <c r="I74" s="26">
        <v>22.5</v>
      </c>
      <c r="J74" s="27">
        <f>F74*H74</f>
        <v>0</v>
      </c>
      <c r="K74" s="27">
        <f>G74*I74</f>
        <v>0</v>
      </c>
      <c r="L74" s="27">
        <f>G74*20</f>
        <v>0</v>
      </c>
      <c r="M74" s="27">
        <v>0</v>
      </c>
      <c r="N74" s="131"/>
      <c r="O74" s="131"/>
      <c r="P74" s="267">
        <f t="shared" si="33"/>
        <v>0</v>
      </c>
    </row>
    <row r="75" spans="1:16" ht="13.5" thickBot="1">
      <c r="A75" s="368"/>
      <c r="B75" s="365"/>
      <c r="C75" s="268" t="s">
        <v>37</v>
      </c>
      <c r="D75" s="287"/>
      <c r="E75" s="270"/>
      <c r="F75" s="271">
        <f>SUM(F66:F74)</f>
        <v>597</v>
      </c>
      <c r="G75" s="271">
        <f>SUM(G66:G72)</f>
        <v>597</v>
      </c>
      <c r="H75" s="271"/>
      <c r="I75" s="271"/>
      <c r="J75" s="272">
        <f>SUM(J66:J74)</f>
        <v>23880</v>
      </c>
      <c r="K75" s="272">
        <f>SUM(K66:K74)</f>
        <v>13432.5</v>
      </c>
      <c r="L75" s="272">
        <f>SUM(L66:L74)</f>
        <v>11940</v>
      </c>
      <c r="M75" s="272">
        <f>SUM(M66:M72)</f>
        <v>696</v>
      </c>
      <c r="N75" s="272">
        <f>SUM(N66:N74)</f>
        <v>0</v>
      </c>
      <c r="O75" s="273">
        <f>SUM(O66:O72)</f>
        <v>0</v>
      </c>
      <c r="P75" s="274">
        <f>SUM(P66:P74)</f>
        <v>49948.5</v>
      </c>
    </row>
    <row r="76" spans="1:16" ht="13.5" thickBot="1">
      <c r="A76" s="73"/>
      <c r="B76" s="73"/>
      <c r="C76" s="19"/>
      <c r="D76" s="18"/>
      <c r="E76" s="112"/>
      <c r="F76" s="67"/>
      <c r="G76" s="67"/>
      <c r="H76" s="67"/>
      <c r="I76" s="67"/>
      <c r="J76" s="68"/>
      <c r="K76" s="68"/>
      <c r="L76" s="68"/>
      <c r="M76" s="68"/>
      <c r="N76" s="68"/>
      <c r="O76" s="181"/>
      <c r="P76" s="68"/>
    </row>
    <row r="77" spans="1:16" ht="12.75">
      <c r="A77" s="369">
        <v>8</v>
      </c>
      <c r="B77" s="353" t="s">
        <v>78</v>
      </c>
      <c r="C77" s="280" t="s">
        <v>79</v>
      </c>
      <c r="D77" s="260">
        <v>11917220</v>
      </c>
      <c r="E77" s="291" t="s">
        <v>449</v>
      </c>
      <c r="F77" s="262"/>
      <c r="G77" s="262">
        <f aca="true" t="shared" si="34" ref="G77:G83">F77</f>
        <v>0</v>
      </c>
      <c r="H77" s="262">
        <v>40</v>
      </c>
      <c r="I77" s="262">
        <v>22.5</v>
      </c>
      <c r="J77" s="292">
        <f>F77*H77</f>
        <v>0</v>
      </c>
      <c r="K77" s="262">
        <f>G77*I77</f>
        <v>0</v>
      </c>
      <c r="L77" s="264">
        <f aca="true" t="shared" si="35" ref="L77:L83">G77*20</f>
        <v>0</v>
      </c>
      <c r="M77" s="293">
        <f>J77*15%</f>
        <v>0</v>
      </c>
      <c r="N77" s="265"/>
      <c r="O77" s="265"/>
      <c r="P77" s="266">
        <f aca="true" t="shared" si="36" ref="P77:P83">J77+K77+L77+M77+N77-O77</f>
        <v>0</v>
      </c>
    </row>
    <row r="78" spans="1:16" ht="12.75">
      <c r="A78" s="367"/>
      <c r="B78" s="364"/>
      <c r="C78" s="29" t="s">
        <v>80</v>
      </c>
      <c r="D78" s="2">
        <v>11917220</v>
      </c>
      <c r="E78" s="225" t="s">
        <v>449</v>
      </c>
      <c r="F78" s="26"/>
      <c r="G78" s="26">
        <f t="shared" si="34"/>
        <v>0</v>
      </c>
      <c r="H78" s="26">
        <v>40</v>
      </c>
      <c r="I78" s="26">
        <v>22.5</v>
      </c>
      <c r="J78" s="57">
        <f>F78*H78</f>
        <v>0</v>
      </c>
      <c r="K78" s="26">
        <f>G78*I78</f>
        <v>0</v>
      </c>
      <c r="L78" s="27">
        <f t="shared" si="35"/>
        <v>0</v>
      </c>
      <c r="M78" s="75">
        <v>0</v>
      </c>
      <c r="N78" s="131"/>
      <c r="O78" s="131"/>
      <c r="P78" s="267">
        <f t="shared" si="36"/>
        <v>0</v>
      </c>
    </row>
    <row r="79" spans="1:16" ht="12.75">
      <c r="A79" s="367"/>
      <c r="B79" s="364"/>
      <c r="C79" s="29" t="s">
        <v>81</v>
      </c>
      <c r="D79" s="2">
        <v>11917220</v>
      </c>
      <c r="E79" s="225" t="s">
        <v>449</v>
      </c>
      <c r="F79" s="26"/>
      <c r="G79" s="26">
        <f t="shared" si="34"/>
        <v>0</v>
      </c>
      <c r="H79" s="26">
        <v>40</v>
      </c>
      <c r="I79" s="26">
        <v>22.5</v>
      </c>
      <c r="J79" s="57">
        <f aca="true" t="shared" si="37" ref="J79:K83">F79*H79</f>
        <v>0</v>
      </c>
      <c r="K79" s="26">
        <f t="shared" si="37"/>
        <v>0</v>
      </c>
      <c r="L79" s="27">
        <f t="shared" si="35"/>
        <v>0</v>
      </c>
      <c r="M79" s="27">
        <v>0</v>
      </c>
      <c r="N79" s="131"/>
      <c r="O79" s="131"/>
      <c r="P79" s="267">
        <f t="shared" si="36"/>
        <v>0</v>
      </c>
    </row>
    <row r="80" spans="1:16" ht="12.75">
      <c r="A80" s="367"/>
      <c r="B80" s="364"/>
      <c r="C80" s="29" t="s">
        <v>82</v>
      </c>
      <c r="D80" s="2">
        <v>11917220</v>
      </c>
      <c r="E80" s="225" t="s">
        <v>449</v>
      </c>
      <c r="F80" s="26"/>
      <c r="G80" s="26">
        <f t="shared" si="34"/>
        <v>0</v>
      </c>
      <c r="H80" s="26">
        <v>40</v>
      </c>
      <c r="I80" s="26">
        <v>22.5</v>
      </c>
      <c r="J80" s="57">
        <f t="shared" si="37"/>
        <v>0</v>
      </c>
      <c r="K80" s="26">
        <f t="shared" si="37"/>
        <v>0</v>
      </c>
      <c r="L80" s="27">
        <f t="shared" si="35"/>
        <v>0</v>
      </c>
      <c r="M80" s="27">
        <v>0</v>
      </c>
      <c r="N80" s="131"/>
      <c r="O80" s="131"/>
      <c r="P80" s="267">
        <f t="shared" si="36"/>
        <v>0</v>
      </c>
    </row>
    <row r="81" spans="1:16" ht="12.75">
      <c r="A81" s="367"/>
      <c r="B81" s="364"/>
      <c r="C81" s="29" t="s">
        <v>127</v>
      </c>
      <c r="D81" s="2">
        <v>33277351</v>
      </c>
      <c r="E81" s="225" t="s">
        <v>449</v>
      </c>
      <c r="F81" s="26"/>
      <c r="G81" s="26">
        <f t="shared" si="34"/>
        <v>0</v>
      </c>
      <c r="H81" s="26">
        <v>40</v>
      </c>
      <c r="I81" s="26">
        <v>22.5</v>
      </c>
      <c r="J81" s="57">
        <f t="shared" si="37"/>
        <v>0</v>
      </c>
      <c r="K81" s="26">
        <f t="shared" si="37"/>
        <v>0</v>
      </c>
      <c r="L81" s="27">
        <f t="shared" si="35"/>
        <v>0</v>
      </c>
      <c r="M81" s="27">
        <v>0</v>
      </c>
      <c r="N81" s="131"/>
      <c r="O81" s="131"/>
      <c r="P81" s="267">
        <f t="shared" si="36"/>
        <v>0</v>
      </c>
    </row>
    <row r="82" spans="1:16" ht="12.75">
      <c r="A82" s="367"/>
      <c r="B82" s="364"/>
      <c r="C82" s="29" t="s">
        <v>83</v>
      </c>
      <c r="D82" s="2">
        <v>19915829</v>
      </c>
      <c r="E82" s="225" t="s">
        <v>449</v>
      </c>
      <c r="F82" s="26"/>
      <c r="G82" s="26">
        <f t="shared" si="34"/>
        <v>0</v>
      </c>
      <c r="H82" s="26">
        <v>40</v>
      </c>
      <c r="I82" s="26">
        <v>22.5</v>
      </c>
      <c r="J82" s="57">
        <f t="shared" si="37"/>
        <v>0</v>
      </c>
      <c r="K82" s="26">
        <f t="shared" si="37"/>
        <v>0</v>
      </c>
      <c r="L82" s="27">
        <f t="shared" si="35"/>
        <v>0</v>
      </c>
      <c r="M82" s="27">
        <v>0</v>
      </c>
      <c r="N82" s="131"/>
      <c r="O82" s="131"/>
      <c r="P82" s="267">
        <f t="shared" si="36"/>
        <v>0</v>
      </c>
    </row>
    <row r="83" spans="1:16" ht="12.75">
      <c r="A83" s="367"/>
      <c r="B83" s="364"/>
      <c r="C83" s="29" t="s">
        <v>84</v>
      </c>
      <c r="D83" s="2">
        <v>34226062</v>
      </c>
      <c r="E83" s="225" t="s">
        <v>449</v>
      </c>
      <c r="F83" s="26"/>
      <c r="G83" s="26">
        <f t="shared" si="34"/>
        <v>0</v>
      </c>
      <c r="H83" s="26">
        <v>40</v>
      </c>
      <c r="I83" s="26">
        <v>22.5</v>
      </c>
      <c r="J83" s="57">
        <f t="shared" si="37"/>
        <v>0</v>
      </c>
      <c r="K83" s="26">
        <f t="shared" si="37"/>
        <v>0</v>
      </c>
      <c r="L83" s="27">
        <f t="shared" si="35"/>
        <v>0</v>
      </c>
      <c r="M83" s="27">
        <v>0</v>
      </c>
      <c r="N83" s="131"/>
      <c r="O83" s="131"/>
      <c r="P83" s="267">
        <f t="shared" si="36"/>
        <v>0</v>
      </c>
    </row>
    <row r="84" spans="1:16" ht="13.5" thickBot="1">
      <c r="A84" s="368"/>
      <c r="B84" s="365"/>
      <c r="C84" s="268" t="s">
        <v>37</v>
      </c>
      <c r="D84" s="287"/>
      <c r="E84" s="270"/>
      <c r="F84" s="271">
        <f>SUM(F77:F83)</f>
        <v>0</v>
      </c>
      <c r="G84" s="271">
        <f>SUM(G77:G83)</f>
        <v>0</v>
      </c>
      <c r="H84" s="271"/>
      <c r="I84" s="271"/>
      <c r="J84" s="272">
        <f aca="true" t="shared" si="38" ref="J84:P84">SUM(J77:J83)</f>
        <v>0</v>
      </c>
      <c r="K84" s="272">
        <f t="shared" si="38"/>
        <v>0</v>
      </c>
      <c r="L84" s="272">
        <f t="shared" si="38"/>
        <v>0</v>
      </c>
      <c r="M84" s="272">
        <f t="shared" si="38"/>
        <v>0</v>
      </c>
      <c r="N84" s="272">
        <f t="shared" si="38"/>
        <v>0</v>
      </c>
      <c r="O84" s="273">
        <f t="shared" si="38"/>
        <v>0</v>
      </c>
      <c r="P84" s="274">
        <f t="shared" si="38"/>
        <v>0</v>
      </c>
    </row>
    <row r="85" spans="1:16" ht="13.5" thickBot="1">
      <c r="A85" s="73"/>
      <c r="B85" s="73"/>
      <c r="C85" s="19"/>
      <c r="D85" s="18"/>
      <c r="E85" s="112"/>
      <c r="F85" s="67"/>
      <c r="G85" s="67"/>
      <c r="H85" s="67"/>
      <c r="I85" s="67"/>
      <c r="J85" s="68"/>
      <c r="K85" s="68"/>
      <c r="L85" s="68"/>
      <c r="M85" s="68"/>
      <c r="N85" s="68"/>
      <c r="O85" s="181"/>
      <c r="P85" s="68"/>
    </row>
    <row r="86" spans="1:16" s="242" customFormat="1" ht="12.75">
      <c r="A86" s="369">
        <v>9</v>
      </c>
      <c r="B86" s="353" t="s">
        <v>85</v>
      </c>
      <c r="C86" s="260" t="s">
        <v>86</v>
      </c>
      <c r="D86" s="260">
        <v>28599261</v>
      </c>
      <c r="E86" s="277" t="s">
        <v>813</v>
      </c>
      <c r="F86" s="262">
        <v>142</v>
      </c>
      <c r="G86" s="262">
        <f aca="true" t="shared" si="39" ref="G86:G92">F86</f>
        <v>142</v>
      </c>
      <c r="H86" s="262">
        <v>40</v>
      </c>
      <c r="I86" s="262">
        <v>22.5</v>
      </c>
      <c r="J86" s="264">
        <f aca="true" t="shared" si="40" ref="J86:K92">F86*H86</f>
        <v>5680</v>
      </c>
      <c r="K86" s="264">
        <f t="shared" si="40"/>
        <v>3195</v>
      </c>
      <c r="L86" s="264">
        <f aca="true" t="shared" si="41" ref="L86:L92">G86*20</f>
        <v>2840</v>
      </c>
      <c r="M86" s="264">
        <f>J86*15%</f>
        <v>852</v>
      </c>
      <c r="N86" s="265"/>
      <c r="O86" s="265"/>
      <c r="P86" s="266">
        <f aca="true" t="shared" si="42" ref="P86:P92">J86+K86+L86+M86+N86-O86</f>
        <v>12567</v>
      </c>
    </row>
    <row r="87" spans="1:16" s="242" customFormat="1" ht="12.75">
      <c r="A87" s="367"/>
      <c r="B87" s="364"/>
      <c r="C87" s="29" t="s">
        <v>87</v>
      </c>
      <c r="D87" s="2">
        <v>19993010</v>
      </c>
      <c r="E87" s="80" t="s">
        <v>793</v>
      </c>
      <c r="F87" s="26">
        <v>17</v>
      </c>
      <c r="G87" s="26">
        <f t="shared" si="39"/>
        <v>17</v>
      </c>
      <c r="H87" s="26">
        <v>40</v>
      </c>
      <c r="I87" s="26">
        <v>22.5</v>
      </c>
      <c r="J87" s="27">
        <f t="shared" si="40"/>
        <v>680</v>
      </c>
      <c r="K87" s="27">
        <f>G87*I87</f>
        <v>382.5</v>
      </c>
      <c r="L87" s="27">
        <f t="shared" si="41"/>
        <v>340</v>
      </c>
      <c r="M87" s="27">
        <v>0</v>
      </c>
      <c r="N87" s="131"/>
      <c r="O87" s="131"/>
      <c r="P87" s="267">
        <f t="shared" si="42"/>
        <v>1402.5</v>
      </c>
    </row>
    <row r="88" spans="1:16" s="242" customFormat="1" ht="12.75">
      <c r="A88" s="367"/>
      <c r="B88" s="364"/>
      <c r="C88" s="29" t="s">
        <v>89</v>
      </c>
      <c r="D88" s="2">
        <v>28599261</v>
      </c>
      <c r="E88" s="80" t="s">
        <v>814</v>
      </c>
      <c r="F88" s="26">
        <v>48</v>
      </c>
      <c r="G88" s="26">
        <f t="shared" si="39"/>
        <v>48</v>
      </c>
      <c r="H88" s="26">
        <v>40</v>
      </c>
      <c r="I88" s="26">
        <v>22.5</v>
      </c>
      <c r="J88" s="27">
        <f t="shared" si="40"/>
        <v>1920</v>
      </c>
      <c r="K88" s="27">
        <f t="shared" si="40"/>
        <v>1080</v>
      </c>
      <c r="L88" s="27">
        <f t="shared" si="41"/>
        <v>960</v>
      </c>
      <c r="M88" s="27">
        <v>0</v>
      </c>
      <c r="N88" s="131"/>
      <c r="O88" s="131"/>
      <c r="P88" s="267">
        <f t="shared" si="42"/>
        <v>3960</v>
      </c>
    </row>
    <row r="89" spans="1:16" s="242" customFormat="1" ht="12.75">
      <c r="A89" s="367"/>
      <c r="B89" s="364"/>
      <c r="C89" s="29" t="s">
        <v>90</v>
      </c>
      <c r="D89" s="2">
        <v>28599261</v>
      </c>
      <c r="E89" s="80" t="s">
        <v>815</v>
      </c>
      <c r="F89" s="26">
        <v>17</v>
      </c>
      <c r="G89" s="26">
        <f t="shared" si="39"/>
        <v>17</v>
      </c>
      <c r="H89" s="26">
        <v>40</v>
      </c>
      <c r="I89" s="26">
        <v>22.5</v>
      </c>
      <c r="J89" s="27">
        <f t="shared" si="40"/>
        <v>680</v>
      </c>
      <c r="K89" s="27">
        <f t="shared" si="40"/>
        <v>382.5</v>
      </c>
      <c r="L89" s="27">
        <f t="shared" si="41"/>
        <v>340</v>
      </c>
      <c r="M89" s="27">
        <v>0</v>
      </c>
      <c r="N89" s="131"/>
      <c r="O89" s="131"/>
      <c r="P89" s="267">
        <f t="shared" si="42"/>
        <v>1402.5</v>
      </c>
    </row>
    <row r="90" spans="1:16" ht="12.75">
      <c r="A90" s="367"/>
      <c r="B90" s="364"/>
      <c r="C90" s="29" t="s">
        <v>144</v>
      </c>
      <c r="D90" s="2">
        <v>28599261</v>
      </c>
      <c r="E90" s="80" t="s">
        <v>816</v>
      </c>
      <c r="F90" s="26">
        <v>17</v>
      </c>
      <c r="G90" s="26">
        <f t="shared" si="39"/>
        <v>17</v>
      </c>
      <c r="H90" s="26">
        <v>40</v>
      </c>
      <c r="I90" s="26">
        <v>22.5</v>
      </c>
      <c r="J90" s="27">
        <f t="shared" si="40"/>
        <v>680</v>
      </c>
      <c r="K90" s="27">
        <f t="shared" si="40"/>
        <v>382.5</v>
      </c>
      <c r="L90" s="27">
        <f t="shared" si="41"/>
        <v>340</v>
      </c>
      <c r="M90" s="27">
        <v>0</v>
      </c>
      <c r="N90" s="131"/>
      <c r="O90" s="131"/>
      <c r="P90" s="267">
        <f t="shared" si="42"/>
        <v>1402.5</v>
      </c>
    </row>
    <row r="91" spans="1:16" ht="12.75">
      <c r="A91" s="367"/>
      <c r="B91" s="364"/>
      <c r="C91" s="29" t="s">
        <v>128</v>
      </c>
      <c r="D91" s="2">
        <v>33510742</v>
      </c>
      <c r="E91" s="80" t="s">
        <v>842</v>
      </c>
      <c r="F91" s="130">
        <v>174</v>
      </c>
      <c r="G91" s="26">
        <f t="shared" si="39"/>
        <v>174</v>
      </c>
      <c r="H91" s="26">
        <v>40</v>
      </c>
      <c r="I91" s="26">
        <v>22.5</v>
      </c>
      <c r="J91" s="27">
        <f t="shared" si="40"/>
        <v>6960</v>
      </c>
      <c r="K91" s="27">
        <f t="shared" si="40"/>
        <v>3915</v>
      </c>
      <c r="L91" s="27">
        <f t="shared" si="41"/>
        <v>3480</v>
      </c>
      <c r="M91" s="27">
        <v>0</v>
      </c>
      <c r="N91" s="131"/>
      <c r="O91" s="131"/>
      <c r="P91" s="267">
        <f t="shared" si="42"/>
        <v>14355</v>
      </c>
    </row>
    <row r="92" spans="1:16" ht="12.75">
      <c r="A92" s="367"/>
      <c r="B92" s="364"/>
      <c r="C92" s="29" t="s">
        <v>88</v>
      </c>
      <c r="D92" s="2">
        <v>20014833</v>
      </c>
      <c r="E92" s="80" t="s">
        <v>856</v>
      </c>
      <c r="F92" s="26">
        <v>182</v>
      </c>
      <c r="G92" s="26">
        <f t="shared" si="39"/>
        <v>182</v>
      </c>
      <c r="H92" s="26">
        <v>40</v>
      </c>
      <c r="I92" s="26">
        <v>22.5</v>
      </c>
      <c r="J92" s="27">
        <f t="shared" si="40"/>
        <v>7280</v>
      </c>
      <c r="K92" s="27">
        <f t="shared" si="40"/>
        <v>4095</v>
      </c>
      <c r="L92" s="27">
        <f t="shared" si="41"/>
        <v>3640</v>
      </c>
      <c r="M92" s="27">
        <v>0</v>
      </c>
      <c r="N92" s="131"/>
      <c r="O92" s="131"/>
      <c r="P92" s="267">
        <f t="shared" si="42"/>
        <v>15015</v>
      </c>
    </row>
    <row r="93" spans="1:16" ht="13.5" thickBot="1">
      <c r="A93" s="368"/>
      <c r="B93" s="365"/>
      <c r="C93" s="268" t="s">
        <v>37</v>
      </c>
      <c r="D93" s="287"/>
      <c r="E93" s="270"/>
      <c r="F93" s="307">
        <f>SUM(F86:F92)</f>
        <v>597</v>
      </c>
      <c r="G93" s="271">
        <f>SUM(G86:G92)</f>
        <v>597</v>
      </c>
      <c r="H93" s="271"/>
      <c r="I93" s="271"/>
      <c r="J93" s="272">
        <f aca="true" t="shared" si="43" ref="J93:P93">SUM(J86:J92)</f>
        <v>23880</v>
      </c>
      <c r="K93" s="272">
        <f t="shared" si="43"/>
        <v>13432.5</v>
      </c>
      <c r="L93" s="272">
        <f t="shared" si="43"/>
        <v>11940</v>
      </c>
      <c r="M93" s="272">
        <f t="shared" si="43"/>
        <v>852</v>
      </c>
      <c r="N93" s="272">
        <f t="shared" si="43"/>
        <v>0</v>
      </c>
      <c r="O93" s="273">
        <f t="shared" si="43"/>
        <v>0</v>
      </c>
      <c r="P93" s="274">
        <f t="shared" si="43"/>
        <v>50104.5</v>
      </c>
    </row>
    <row r="94" spans="1:16" ht="15.75" thickBot="1">
      <c r="A94" s="305"/>
      <c r="B94" s="306"/>
      <c r="C94" s="67"/>
      <c r="D94" s="18"/>
      <c r="E94" s="112"/>
      <c r="F94" s="180"/>
      <c r="G94" s="67"/>
      <c r="H94" s="67"/>
      <c r="I94" s="67"/>
      <c r="J94" s="68"/>
      <c r="K94" s="68"/>
      <c r="L94" s="68"/>
      <c r="M94" s="68"/>
      <c r="N94" s="68"/>
      <c r="O94" s="181"/>
      <c r="P94" s="68"/>
    </row>
    <row r="95" spans="1:16" ht="12.75">
      <c r="A95" s="369">
        <v>10</v>
      </c>
      <c r="B95" s="353" t="s">
        <v>92</v>
      </c>
      <c r="C95" s="260" t="s">
        <v>93</v>
      </c>
      <c r="D95" s="260">
        <v>26199560</v>
      </c>
      <c r="E95" s="277" t="s">
        <v>804</v>
      </c>
      <c r="F95" s="262">
        <v>104</v>
      </c>
      <c r="G95" s="262">
        <f aca="true" t="shared" si="44" ref="G95:G100">F95</f>
        <v>104</v>
      </c>
      <c r="H95" s="262">
        <v>40</v>
      </c>
      <c r="I95" s="262">
        <v>22.5</v>
      </c>
      <c r="J95" s="264">
        <f aca="true" t="shared" si="45" ref="J95:K100">F95*H95</f>
        <v>4160</v>
      </c>
      <c r="K95" s="264">
        <f t="shared" si="45"/>
        <v>2340</v>
      </c>
      <c r="L95" s="264">
        <f aca="true" t="shared" si="46" ref="L95:L100">G95*20</f>
        <v>2080</v>
      </c>
      <c r="M95" s="264">
        <f>J95*15%</f>
        <v>624</v>
      </c>
      <c r="N95" s="265"/>
      <c r="O95" s="265"/>
      <c r="P95" s="266">
        <f aca="true" t="shared" si="47" ref="P95:P100">J95+K95+L95+M95+N95-O95</f>
        <v>9204</v>
      </c>
    </row>
    <row r="96" spans="1:16" ht="12.75">
      <c r="A96" s="367"/>
      <c r="B96" s="364"/>
      <c r="C96" s="11" t="s">
        <v>94</v>
      </c>
      <c r="D96" s="2">
        <v>26199560</v>
      </c>
      <c r="E96" s="80" t="s">
        <v>803</v>
      </c>
      <c r="F96" s="26">
        <v>68</v>
      </c>
      <c r="G96" s="26">
        <f t="shared" si="44"/>
        <v>68</v>
      </c>
      <c r="H96" s="26">
        <v>40</v>
      </c>
      <c r="I96" s="26">
        <v>22.5</v>
      </c>
      <c r="J96" s="27">
        <f>F96*H96</f>
        <v>2720</v>
      </c>
      <c r="K96" s="27">
        <f>G96*I96</f>
        <v>1530</v>
      </c>
      <c r="L96" s="27">
        <f t="shared" si="46"/>
        <v>1360</v>
      </c>
      <c r="M96" s="27">
        <v>0</v>
      </c>
      <c r="N96" s="131"/>
      <c r="O96" s="131"/>
      <c r="P96" s="267">
        <f t="shared" si="47"/>
        <v>5610</v>
      </c>
    </row>
    <row r="97" spans="1:16" ht="12.75">
      <c r="A97" s="367"/>
      <c r="B97" s="364"/>
      <c r="C97" s="11" t="s">
        <v>95</v>
      </c>
      <c r="D97" s="2">
        <v>26199560</v>
      </c>
      <c r="E97" s="80" t="s">
        <v>802</v>
      </c>
      <c r="F97" s="26">
        <v>118</v>
      </c>
      <c r="G97" s="26">
        <f t="shared" si="44"/>
        <v>118</v>
      </c>
      <c r="H97" s="26">
        <v>40</v>
      </c>
      <c r="I97" s="26">
        <v>22.5</v>
      </c>
      <c r="J97" s="27">
        <f t="shared" si="45"/>
        <v>4720</v>
      </c>
      <c r="K97" s="27">
        <f t="shared" si="45"/>
        <v>2655</v>
      </c>
      <c r="L97" s="27">
        <f t="shared" si="46"/>
        <v>2360</v>
      </c>
      <c r="M97" s="27">
        <v>0</v>
      </c>
      <c r="N97" s="131"/>
      <c r="O97" s="131"/>
      <c r="P97" s="267">
        <f t="shared" si="47"/>
        <v>9735</v>
      </c>
    </row>
    <row r="98" spans="1:16" ht="12.75">
      <c r="A98" s="367"/>
      <c r="B98" s="364"/>
      <c r="C98" s="11" t="s">
        <v>96</v>
      </c>
      <c r="D98" s="2">
        <v>26199560</v>
      </c>
      <c r="E98" s="80" t="s">
        <v>805</v>
      </c>
      <c r="F98" s="26">
        <v>51</v>
      </c>
      <c r="G98" s="26">
        <f t="shared" si="44"/>
        <v>51</v>
      </c>
      <c r="H98" s="26">
        <v>40</v>
      </c>
      <c r="I98" s="26">
        <v>22.5</v>
      </c>
      <c r="J98" s="27">
        <f t="shared" si="45"/>
        <v>2040</v>
      </c>
      <c r="K98" s="27">
        <f t="shared" si="45"/>
        <v>1147.5</v>
      </c>
      <c r="L98" s="27">
        <f t="shared" si="46"/>
        <v>1020</v>
      </c>
      <c r="M98" s="27">
        <v>0</v>
      </c>
      <c r="N98" s="131"/>
      <c r="O98" s="131"/>
      <c r="P98" s="267">
        <f t="shared" si="47"/>
        <v>4207.5</v>
      </c>
    </row>
    <row r="99" spans="1:16" ht="12.75">
      <c r="A99" s="367"/>
      <c r="B99" s="364"/>
      <c r="C99" s="11" t="s">
        <v>125</v>
      </c>
      <c r="D99" s="2">
        <v>20137437</v>
      </c>
      <c r="E99" s="80" t="s">
        <v>819</v>
      </c>
      <c r="F99" s="26">
        <v>99</v>
      </c>
      <c r="G99" s="26">
        <f t="shared" si="44"/>
        <v>99</v>
      </c>
      <c r="H99" s="26">
        <v>40</v>
      </c>
      <c r="I99" s="26">
        <v>22.5</v>
      </c>
      <c r="J99" s="27">
        <f t="shared" si="45"/>
        <v>3960</v>
      </c>
      <c r="K99" s="27">
        <f t="shared" si="45"/>
        <v>2227.5</v>
      </c>
      <c r="L99" s="27">
        <f t="shared" si="46"/>
        <v>1980</v>
      </c>
      <c r="M99" s="27">
        <v>0</v>
      </c>
      <c r="N99" s="131"/>
      <c r="O99" s="131"/>
      <c r="P99" s="267">
        <f t="shared" si="47"/>
        <v>8167.5</v>
      </c>
    </row>
    <row r="100" spans="1:16" ht="12.75">
      <c r="A100" s="367"/>
      <c r="B100" s="364"/>
      <c r="C100" s="11" t="s">
        <v>143</v>
      </c>
      <c r="D100" s="2">
        <v>19468208</v>
      </c>
      <c r="E100" s="225" t="s">
        <v>449</v>
      </c>
      <c r="F100" s="26">
        <v>0</v>
      </c>
      <c r="G100" s="26">
        <f t="shared" si="44"/>
        <v>0</v>
      </c>
      <c r="H100" s="26">
        <v>40</v>
      </c>
      <c r="I100" s="26">
        <v>22.5</v>
      </c>
      <c r="J100" s="27">
        <f t="shared" si="45"/>
        <v>0</v>
      </c>
      <c r="K100" s="27">
        <f t="shared" si="45"/>
        <v>0</v>
      </c>
      <c r="L100" s="27">
        <f t="shared" si="46"/>
        <v>0</v>
      </c>
      <c r="M100" s="27">
        <v>0</v>
      </c>
      <c r="N100" s="131"/>
      <c r="O100" s="131"/>
      <c r="P100" s="267">
        <f t="shared" si="47"/>
        <v>0</v>
      </c>
    </row>
    <row r="101" spans="1:16" ht="12.75">
      <c r="A101" s="367"/>
      <c r="B101" s="364"/>
      <c r="C101" s="11" t="s">
        <v>97</v>
      </c>
      <c r="D101" s="2">
        <v>20074770</v>
      </c>
      <c r="E101" s="80" t="s">
        <v>828</v>
      </c>
      <c r="F101" s="26">
        <v>157</v>
      </c>
      <c r="G101" s="26">
        <f>F101</f>
        <v>157</v>
      </c>
      <c r="H101" s="26">
        <v>40</v>
      </c>
      <c r="I101" s="26">
        <v>22.5</v>
      </c>
      <c r="J101" s="27">
        <f>F101*H101</f>
        <v>6280</v>
      </c>
      <c r="K101" s="27">
        <f>G101*I101</f>
        <v>3532.5</v>
      </c>
      <c r="L101" s="27">
        <f>G101*20</f>
        <v>3140</v>
      </c>
      <c r="M101" s="27">
        <v>0</v>
      </c>
      <c r="N101" s="131"/>
      <c r="O101" s="131"/>
      <c r="P101" s="267">
        <f>J101+K101+L101+M101+N101-O101</f>
        <v>12952.5</v>
      </c>
    </row>
    <row r="102" spans="1:16" ht="13.5" thickBot="1">
      <c r="A102" s="368"/>
      <c r="B102" s="365"/>
      <c r="C102" s="271" t="s">
        <v>37</v>
      </c>
      <c r="D102" s="287"/>
      <c r="E102" s="270"/>
      <c r="F102" s="271">
        <f>SUM(F95:F101)</f>
        <v>597</v>
      </c>
      <c r="G102" s="271">
        <f>SUM(G95:G101)</f>
        <v>597</v>
      </c>
      <c r="H102" s="271"/>
      <c r="I102" s="271"/>
      <c r="J102" s="272">
        <f>SUM(J95:J100)</f>
        <v>17600</v>
      </c>
      <c r="K102" s="272">
        <f>SUM(K95:K100)</f>
        <v>9900</v>
      </c>
      <c r="L102" s="272">
        <f>SUM(L95:L100)</f>
        <v>8800</v>
      </c>
      <c r="M102" s="272">
        <f>SUM(M95:M100)</f>
        <v>624</v>
      </c>
      <c r="N102" s="272">
        <f>SUM(N95:N101)</f>
        <v>0</v>
      </c>
      <c r="O102" s="273">
        <f>SUM(O95:O101)</f>
        <v>0</v>
      </c>
      <c r="P102" s="274">
        <f>SUM(P95:P101)</f>
        <v>49876.5</v>
      </c>
    </row>
    <row r="103" spans="1:16" ht="13.5" thickBot="1">
      <c r="A103" s="38"/>
      <c r="B103" s="38"/>
      <c r="C103" s="19"/>
      <c r="D103" s="18"/>
      <c r="E103" s="112"/>
      <c r="F103" s="67"/>
      <c r="G103" s="67"/>
      <c r="H103" s="67"/>
      <c r="I103" s="67"/>
      <c r="J103" s="68"/>
      <c r="K103" s="68"/>
      <c r="L103" s="68"/>
      <c r="M103" s="68"/>
      <c r="N103" s="68"/>
      <c r="O103" s="181"/>
      <c r="P103" s="68"/>
    </row>
    <row r="104" spans="1:16" ht="12.75">
      <c r="A104" s="369">
        <v>11</v>
      </c>
      <c r="B104" s="373" t="s">
        <v>145</v>
      </c>
      <c r="C104" s="308" t="s">
        <v>155</v>
      </c>
      <c r="D104" s="260">
        <v>27065559</v>
      </c>
      <c r="E104" s="277" t="s">
        <v>780</v>
      </c>
      <c r="F104" s="262">
        <v>92</v>
      </c>
      <c r="G104" s="262">
        <f aca="true" t="shared" si="48" ref="G104:G112">F104</f>
        <v>92</v>
      </c>
      <c r="H104" s="262">
        <v>40</v>
      </c>
      <c r="I104" s="262">
        <v>22.5</v>
      </c>
      <c r="J104" s="264">
        <f aca="true" t="shared" si="49" ref="J104:K112">F104*H104</f>
        <v>3680</v>
      </c>
      <c r="K104" s="264">
        <f t="shared" si="49"/>
        <v>2070</v>
      </c>
      <c r="L104" s="264">
        <f aca="true" t="shared" si="50" ref="L104:L112">G104*20</f>
        <v>1840</v>
      </c>
      <c r="M104" s="264">
        <f>J104*15%</f>
        <v>552</v>
      </c>
      <c r="N104" s="265"/>
      <c r="O104" s="265"/>
      <c r="P104" s="266">
        <f aca="true" t="shared" si="51" ref="P104:P112">J104+K104+L104+M104+N104-O104</f>
        <v>8142</v>
      </c>
    </row>
    <row r="105" spans="1:16" ht="12.75">
      <c r="A105" s="367"/>
      <c r="B105" s="364"/>
      <c r="C105" s="29" t="s">
        <v>98</v>
      </c>
      <c r="D105" s="2">
        <v>19915870</v>
      </c>
      <c r="E105" s="225" t="s">
        <v>449</v>
      </c>
      <c r="F105" s="26">
        <v>0</v>
      </c>
      <c r="G105" s="26">
        <f t="shared" si="48"/>
        <v>0</v>
      </c>
      <c r="H105" s="26">
        <v>40</v>
      </c>
      <c r="I105" s="26">
        <v>22.5</v>
      </c>
      <c r="J105" s="27">
        <f t="shared" si="49"/>
        <v>0</v>
      </c>
      <c r="K105" s="27">
        <f t="shared" si="49"/>
        <v>0</v>
      </c>
      <c r="L105" s="27">
        <f t="shared" si="50"/>
        <v>0</v>
      </c>
      <c r="M105" s="27">
        <v>0</v>
      </c>
      <c r="N105" s="131"/>
      <c r="O105" s="131"/>
      <c r="P105" s="267">
        <f t="shared" si="51"/>
        <v>0</v>
      </c>
    </row>
    <row r="106" spans="1:16" ht="12.75">
      <c r="A106" s="367"/>
      <c r="B106" s="364"/>
      <c r="C106" s="29" t="s">
        <v>99</v>
      </c>
      <c r="D106" s="2">
        <v>25917336</v>
      </c>
      <c r="E106" s="80" t="s">
        <v>849</v>
      </c>
      <c r="F106" s="26">
        <v>82</v>
      </c>
      <c r="G106" s="26">
        <f t="shared" si="48"/>
        <v>82</v>
      </c>
      <c r="H106" s="26">
        <v>40</v>
      </c>
      <c r="I106" s="26">
        <v>22.5</v>
      </c>
      <c r="J106" s="27">
        <f t="shared" si="49"/>
        <v>3280</v>
      </c>
      <c r="K106" s="27">
        <f t="shared" si="49"/>
        <v>1845</v>
      </c>
      <c r="L106" s="27">
        <f t="shared" si="50"/>
        <v>1640</v>
      </c>
      <c r="M106" s="27">
        <v>0</v>
      </c>
      <c r="N106" s="131"/>
      <c r="O106" s="131"/>
      <c r="P106" s="267">
        <f t="shared" si="51"/>
        <v>6765</v>
      </c>
    </row>
    <row r="107" spans="1:16" ht="12.75">
      <c r="A107" s="367"/>
      <c r="B107" s="364"/>
      <c r="C107" s="29" t="s">
        <v>100</v>
      </c>
      <c r="D107" s="2">
        <v>19890236</v>
      </c>
      <c r="E107" s="80" t="s">
        <v>795</v>
      </c>
      <c r="F107" s="26">
        <v>114</v>
      </c>
      <c r="G107" s="26">
        <f t="shared" si="48"/>
        <v>114</v>
      </c>
      <c r="H107" s="26">
        <v>40</v>
      </c>
      <c r="I107" s="26">
        <v>22.5</v>
      </c>
      <c r="J107" s="27">
        <f t="shared" si="49"/>
        <v>4560</v>
      </c>
      <c r="K107" s="27">
        <f t="shared" si="49"/>
        <v>2565</v>
      </c>
      <c r="L107" s="27">
        <f t="shared" si="50"/>
        <v>2280</v>
      </c>
      <c r="M107" s="27">
        <v>0</v>
      </c>
      <c r="N107" s="131"/>
      <c r="O107" s="131"/>
      <c r="P107" s="267">
        <f t="shared" si="51"/>
        <v>9405</v>
      </c>
    </row>
    <row r="108" spans="1:16" ht="12.75">
      <c r="A108" s="367"/>
      <c r="B108" s="364"/>
      <c r="C108" s="29" t="s">
        <v>101</v>
      </c>
      <c r="D108" s="2">
        <v>27065559</v>
      </c>
      <c r="E108" s="80" t="s">
        <v>781</v>
      </c>
      <c r="F108" s="26">
        <v>77</v>
      </c>
      <c r="G108" s="26">
        <f t="shared" si="48"/>
        <v>77</v>
      </c>
      <c r="H108" s="26">
        <v>40</v>
      </c>
      <c r="I108" s="26">
        <v>22.5</v>
      </c>
      <c r="J108" s="27">
        <f t="shared" si="49"/>
        <v>3080</v>
      </c>
      <c r="K108" s="27">
        <f t="shared" si="49"/>
        <v>1732.5</v>
      </c>
      <c r="L108" s="27">
        <f t="shared" si="50"/>
        <v>1540</v>
      </c>
      <c r="M108" s="27">
        <v>0</v>
      </c>
      <c r="N108" s="131"/>
      <c r="O108" s="131"/>
      <c r="P108" s="267">
        <f t="shared" si="51"/>
        <v>6352.5</v>
      </c>
    </row>
    <row r="109" spans="1:16" ht="12.75">
      <c r="A109" s="367"/>
      <c r="B109" s="364"/>
      <c r="C109" s="29" t="s">
        <v>61</v>
      </c>
      <c r="D109" s="2">
        <v>26928317</v>
      </c>
      <c r="E109" s="80" t="s">
        <v>778</v>
      </c>
      <c r="F109" s="26">
        <v>85</v>
      </c>
      <c r="G109" s="26">
        <f t="shared" si="48"/>
        <v>85</v>
      </c>
      <c r="H109" s="26">
        <v>40</v>
      </c>
      <c r="I109" s="26">
        <v>22.5</v>
      </c>
      <c r="J109" s="27">
        <f t="shared" si="49"/>
        <v>3400</v>
      </c>
      <c r="K109" s="27">
        <f t="shared" si="49"/>
        <v>1912.5</v>
      </c>
      <c r="L109" s="27">
        <f t="shared" si="50"/>
        <v>1700</v>
      </c>
      <c r="M109" s="27">
        <v>0</v>
      </c>
      <c r="N109" s="131"/>
      <c r="O109" s="131"/>
      <c r="P109" s="267">
        <f t="shared" si="51"/>
        <v>7012.5</v>
      </c>
    </row>
    <row r="110" spans="1:16" ht="12.75">
      <c r="A110" s="367"/>
      <c r="B110" s="364"/>
      <c r="C110" s="29" t="s">
        <v>62</v>
      </c>
      <c r="D110" s="2">
        <v>26928317</v>
      </c>
      <c r="E110" s="80" t="s">
        <v>777</v>
      </c>
      <c r="F110" s="26">
        <v>48</v>
      </c>
      <c r="G110" s="26">
        <f t="shared" si="48"/>
        <v>48</v>
      </c>
      <c r="H110" s="26">
        <v>40</v>
      </c>
      <c r="I110" s="26">
        <v>22.5</v>
      </c>
      <c r="J110" s="27">
        <f t="shared" si="49"/>
        <v>1920</v>
      </c>
      <c r="K110" s="27">
        <f t="shared" si="49"/>
        <v>1080</v>
      </c>
      <c r="L110" s="27">
        <f t="shared" si="50"/>
        <v>960</v>
      </c>
      <c r="M110" s="27">
        <v>0</v>
      </c>
      <c r="N110" s="131"/>
      <c r="O110" s="131"/>
      <c r="P110" s="267">
        <f t="shared" si="51"/>
        <v>3960</v>
      </c>
    </row>
    <row r="111" spans="1:16" ht="12.75">
      <c r="A111" s="367"/>
      <c r="B111" s="364"/>
      <c r="C111" s="29" t="s">
        <v>152</v>
      </c>
      <c r="D111" s="2">
        <v>19992945</v>
      </c>
      <c r="E111" s="80" t="s">
        <v>863</v>
      </c>
      <c r="F111" s="26">
        <v>99</v>
      </c>
      <c r="G111" s="26">
        <f t="shared" si="48"/>
        <v>99</v>
      </c>
      <c r="H111" s="26">
        <v>40</v>
      </c>
      <c r="I111" s="26">
        <v>22.5</v>
      </c>
      <c r="J111" s="27">
        <f t="shared" si="49"/>
        <v>3960</v>
      </c>
      <c r="K111" s="27">
        <f t="shared" si="49"/>
        <v>2227.5</v>
      </c>
      <c r="L111" s="27">
        <f t="shared" si="50"/>
        <v>1980</v>
      </c>
      <c r="M111" s="27">
        <v>0</v>
      </c>
      <c r="N111" s="131"/>
      <c r="O111" s="131"/>
      <c r="P111" s="267">
        <f t="shared" si="51"/>
        <v>8167.5</v>
      </c>
    </row>
    <row r="112" spans="1:16" ht="12.75">
      <c r="A112" s="367"/>
      <c r="B112" s="364"/>
      <c r="C112" s="29" t="s">
        <v>64</v>
      </c>
      <c r="D112" s="2">
        <v>19986315</v>
      </c>
      <c r="E112" s="225" t="s">
        <v>449</v>
      </c>
      <c r="F112" s="26">
        <v>0</v>
      </c>
      <c r="G112" s="26">
        <f t="shared" si="48"/>
        <v>0</v>
      </c>
      <c r="H112" s="26">
        <v>40</v>
      </c>
      <c r="I112" s="26">
        <v>22.5</v>
      </c>
      <c r="J112" s="27">
        <f t="shared" si="49"/>
        <v>0</v>
      </c>
      <c r="K112" s="27">
        <f t="shared" si="49"/>
        <v>0</v>
      </c>
      <c r="L112" s="27">
        <f t="shared" si="50"/>
        <v>0</v>
      </c>
      <c r="M112" s="27">
        <v>0</v>
      </c>
      <c r="N112" s="131"/>
      <c r="O112" s="131"/>
      <c r="P112" s="267">
        <f t="shared" si="51"/>
        <v>0</v>
      </c>
    </row>
    <row r="113" spans="1:16" ht="13.5" thickBot="1">
      <c r="A113" s="368"/>
      <c r="B113" s="365"/>
      <c r="C113" s="268" t="s">
        <v>37</v>
      </c>
      <c r="D113" s="287"/>
      <c r="E113" s="270"/>
      <c r="F113" s="271">
        <f>SUM(F104:F112)</f>
        <v>597</v>
      </c>
      <c r="G113" s="271">
        <f>SUM(G104:G112)</f>
        <v>597</v>
      </c>
      <c r="H113" s="271"/>
      <c r="I113" s="271"/>
      <c r="J113" s="272">
        <f aca="true" t="shared" si="52" ref="J113:P113">SUM(J104:J112)</f>
        <v>23880</v>
      </c>
      <c r="K113" s="272">
        <f t="shared" si="52"/>
        <v>13432.5</v>
      </c>
      <c r="L113" s="272">
        <f t="shared" si="52"/>
        <v>11940</v>
      </c>
      <c r="M113" s="272">
        <f t="shared" si="52"/>
        <v>552</v>
      </c>
      <c r="N113" s="272">
        <f t="shared" si="52"/>
        <v>0</v>
      </c>
      <c r="O113" s="273">
        <f t="shared" si="52"/>
        <v>0</v>
      </c>
      <c r="P113" s="274">
        <f t="shared" si="52"/>
        <v>49804.5</v>
      </c>
    </row>
    <row r="114" spans="1:16" s="242" customFormat="1" ht="13.5" thickBot="1">
      <c r="A114" s="38"/>
      <c r="B114" s="38"/>
      <c r="C114" s="19"/>
      <c r="D114" s="18"/>
      <c r="E114" s="112"/>
      <c r="F114" s="67"/>
      <c r="G114" s="67"/>
      <c r="H114" s="67"/>
      <c r="I114" s="67"/>
      <c r="J114" s="68"/>
      <c r="K114" s="68"/>
      <c r="L114" s="68"/>
      <c r="M114" s="68"/>
      <c r="N114" s="68"/>
      <c r="O114" s="181"/>
      <c r="P114" s="68"/>
    </row>
    <row r="115" spans="1:16" ht="12.75">
      <c r="A115" s="369">
        <v>12</v>
      </c>
      <c r="B115" s="353" t="s">
        <v>102</v>
      </c>
      <c r="C115" s="309" t="s">
        <v>154</v>
      </c>
      <c r="D115" s="260">
        <v>33046098</v>
      </c>
      <c r="E115" s="277" t="s">
        <v>833</v>
      </c>
      <c r="F115" s="262">
        <v>125</v>
      </c>
      <c r="G115" s="262">
        <f aca="true" t="shared" si="53" ref="G115:G122">F115</f>
        <v>125</v>
      </c>
      <c r="H115" s="262">
        <v>40</v>
      </c>
      <c r="I115" s="262">
        <v>22.5</v>
      </c>
      <c r="J115" s="264">
        <f aca="true" t="shared" si="54" ref="J115:K122">F115*H115</f>
        <v>5000</v>
      </c>
      <c r="K115" s="264">
        <f t="shared" si="54"/>
        <v>2812.5</v>
      </c>
      <c r="L115" s="264">
        <f aca="true" t="shared" si="55" ref="L115:L122">G115*20</f>
        <v>2500</v>
      </c>
      <c r="M115" s="264">
        <f>J115*15%</f>
        <v>750</v>
      </c>
      <c r="N115" s="265"/>
      <c r="O115" s="265"/>
      <c r="P115" s="266">
        <f aca="true" t="shared" si="56" ref="P115:P122">J115+K115+L115+M115+N115-O115</f>
        <v>11062.5</v>
      </c>
    </row>
    <row r="116" spans="1:16" ht="12.75">
      <c r="A116" s="367"/>
      <c r="B116" s="364"/>
      <c r="C116" s="29" t="s">
        <v>104</v>
      </c>
      <c r="D116" s="2">
        <v>20750988</v>
      </c>
      <c r="E116" s="80" t="s">
        <v>844</v>
      </c>
      <c r="F116" s="26">
        <v>116</v>
      </c>
      <c r="G116" s="26">
        <f>F116</f>
        <v>116</v>
      </c>
      <c r="H116" s="26">
        <v>40</v>
      </c>
      <c r="I116" s="26">
        <v>22.5</v>
      </c>
      <c r="J116" s="27">
        <f t="shared" si="54"/>
        <v>4640</v>
      </c>
      <c r="K116" s="27">
        <f t="shared" si="54"/>
        <v>2610</v>
      </c>
      <c r="L116" s="27">
        <f>G116*20</f>
        <v>2320</v>
      </c>
      <c r="M116" s="27">
        <v>0</v>
      </c>
      <c r="N116" s="131"/>
      <c r="O116" s="131"/>
      <c r="P116" s="267">
        <f>J116+K116+L116+M116+N116-O116</f>
        <v>9570</v>
      </c>
    </row>
    <row r="117" spans="1:16" ht="12.75">
      <c r="A117" s="367"/>
      <c r="B117" s="364"/>
      <c r="C117" s="29" t="s">
        <v>106</v>
      </c>
      <c r="D117" s="2">
        <v>33046098</v>
      </c>
      <c r="E117" s="80" t="s">
        <v>832</v>
      </c>
      <c r="F117" s="26">
        <v>107</v>
      </c>
      <c r="G117" s="26">
        <f>F117</f>
        <v>107</v>
      </c>
      <c r="H117" s="26">
        <v>40</v>
      </c>
      <c r="I117" s="26">
        <v>22.5</v>
      </c>
      <c r="J117" s="27">
        <f t="shared" si="54"/>
        <v>4280</v>
      </c>
      <c r="K117" s="27">
        <f t="shared" si="54"/>
        <v>2407.5</v>
      </c>
      <c r="L117" s="27">
        <f>G117*20</f>
        <v>2140</v>
      </c>
      <c r="M117" s="27">
        <v>0</v>
      </c>
      <c r="N117" s="131"/>
      <c r="O117" s="131"/>
      <c r="P117" s="267">
        <f>J117+K117+L117+M117+N117-O117</f>
        <v>8827.5</v>
      </c>
    </row>
    <row r="118" spans="1:16" ht="12.75">
      <c r="A118" s="367"/>
      <c r="B118" s="364"/>
      <c r="C118" s="29" t="s">
        <v>107</v>
      </c>
      <c r="D118" s="2">
        <v>20245480</v>
      </c>
      <c r="E118" s="80" t="s">
        <v>830</v>
      </c>
      <c r="F118" s="26">
        <v>68</v>
      </c>
      <c r="G118" s="26">
        <f>F118</f>
        <v>68</v>
      </c>
      <c r="H118" s="26">
        <v>40</v>
      </c>
      <c r="I118" s="26">
        <v>22.5</v>
      </c>
      <c r="J118" s="27">
        <f t="shared" si="54"/>
        <v>2720</v>
      </c>
      <c r="K118" s="27">
        <f t="shared" si="54"/>
        <v>1530</v>
      </c>
      <c r="L118" s="27">
        <f>G118*20</f>
        <v>1360</v>
      </c>
      <c r="M118" s="27">
        <v>0</v>
      </c>
      <c r="N118" s="131"/>
      <c r="O118" s="131"/>
      <c r="P118" s="267">
        <f>J118+K118+L118+M118+N118-O118</f>
        <v>5610</v>
      </c>
    </row>
    <row r="119" spans="1:16" ht="12.75">
      <c r="A119" s="367"/>
      <c r="B119" s="364"/>
      <c r="C119" s="29" t="s">
        <v>40</v>
      </c>
      <c r="D119" s="2">
        <v>27018310</v>
      </c>
      <c r="E119" s="129" t="s">
        <v>768</v>
      </c>
      <c r="F119" s="26">
        <v>80</v>
      </c>
      <c r="G119" s="26">
        <f>F119</f>
        <v>80</v>
      </c>
      <c r="H119" s="26">
        <v>40</v>
      </c>
      <c r="I119" s="26">
        <v>22.5</v>
      </c>
      <c r="J119" s="27">
        <f t="shared" si="54"/>
        <v>3200</v>
      </c>
      <c r="K119" s="27">
        <f t="shared" si="54"/>
        <v>1800</v>
      </c>
      <c r="L119" s="27">
        <f>G119*20</f>
        <v>1600</v>
      </c>
      <c r="M119" s="27">
        <v>0</v>
      </c>
      <c r="N119" s="131"/>
      <c r="O119" s="131"/>
      <c r="P119" s="267">
        <f>J119+K119+L119+M119+N119-O119</f>
        <v>6600</v>
      </c>
    </row>
    <row r="120" spans="1:16" ht="12.75">
      <c r="A120" s="367"/>
      <c r="B120" s="364"/>
      <c r="C120" s="29" t="s">
        <v>103</v>
      </c>
      <c r="D120" s="2">
        <v>19760295</v>
      </c>
      <c r="E120" s="80" t="s">
        <v>782</v>
      </c>
      <c r="F120" s="26">
        <v>12</v>
      </c>
      <c r="G120" s="26">
        <f t="shared" si="53"/>
        <v>12</v>
      </c>
      <c r="H120" s="26">
        <v>40</v>
      </c>
      <c r="I120" s="26">
        <v>22.5</v>
      </c>
      <c r="J120" s="27">
        <f t="shared" si="54"/>
        <v>480</v>
      </c>
      <c r="K120" s="27">
        <f t="shared" si="54"/>
        <v>270</v>
      </c>
      <c r="L120" s="27">
        <f t="shared" si="55"/>
        <v>240</v>
      </c>
      <c r="M120" s="27">
        <v>0</v>
      </c>
      <c r="N120" s="131"/>
      <c r="O120" s="131"/>
      <c r="P120" s="267">
        <f t="shared" si="56"/>
        <v>990</v>
      </c>
    </row>
    <row r="121" spans="1:16" ht="12.75">
      <c r="A121" s="367"/>
      <c r="B121" s="364"/>
      <c r="C121" s="29" t="s">
        <v>105</v>
      </c>
      <c r="D121" s="2">
        <v>32163456</v>
      </c>
      <c r="E121" s="80" t="s">
        <v>801</v>
      </c>
      <c r="F121" s="26">
        <v>41</v>
      </c>
      <c r="G121" s="26">
        <f t="shared" si="53"/>
        <v>41</v>
      </c>
      <c r="H121" s="26">
        <v>40</v>
      </c>
      <c r="I121" s="26">
        <v>22.5</v>
      </c>
      <c r="J121" s="27">
        <f t="shared" si="54"/>
        <v>1640</v>
      </c>
      <c r="K121" s="27">
        <f t="shared" si="54"/>
        <v>922.5</v>
      </c>
      <c r="L121" s="27">
        <f t="shared" si="55"/>
        <v>820</v>
      </c>
      <c r="M121" s="27">
        <v>0</v>
      </c>
      <c r="N121" s="131"/>
      <c r="O121" s="131"/>
      <c r="P121" s="267">
        <f t="shared" si="56"/>
        <v>3382.5</v>
      </c>
    </row>
    <row r="122" spans="1:16" ht="12.75">
      <c r="A122" s="367"/>
      <c r="B122" s="364"/>
      <c r="C122" s="74" t="s">
        <v>593</v>
      </c>
      <c r="D122" s="2">
        <v>33046098</v>
      </c>
      <c r="E122" s="80" t="s">
        <v>862</v>
      </c>
      <c r="F122" s="26">
        <v>48</v>
      </c>
      <c r="G122" s="26">
        <f t="shared" si="53"/>
        <v>48</v>
      </c>
      <c r="H122" s="26">
        <v>40</v>
      </c>
      <c r="I122" s="26">
        <v>22.5</v>
      </c>
      <c r="J122" s="27">
        <f t="shared" si="54"/>
        <v>1920</v>
      </c>
      <c r="K122" s="27">
        <f t="shared" si="54"/>
        <v>1080</v>
      </c>
      <c r="L122" s="27">
        <f t="shared" si="55"/>
        <v>960</v>
      </c>
      <c r="M122" s="27">
        <v>0</v>
      </c>
      <c r="N122" s="131"/>
      <c r="O122" s="131"/>
      <c r="P122" s="267">
        <f t="shared" si="56"/>
        <v>3960</v>
      </c>
    </row>
    <row r="123" spans="1:16" ht="13.5" thickBot="1">
      <c r="A123" s="368"/>
      <c r="B123" s="365"/>
      <c r="C123" s="268" t="s">
        <v>37</v>
      </c>
      <c r="D123" s="287"/>
      <c r="E123" s="270"/>
      <c r="F123" s="271">
        <f>SUM(F115:F122)</f>
        <v>597</v>
      </c>
      <c r="G123" s="271">
        <f>SUM(G115:G122)</f>
        <v>597</v>
      </c>
      <c r="H123" s="271"/>
      <c r="I123" s="271"/>
      <c r="J123" s="272">
        <f aca="true" t="shared" si="57" ref="J123:P123">SUM(J115:J122)</f>
        <v>23880</v>
      </c>
      <c r="K123" s="272">
        <f t="shared" si="57"/>
        <v>13432.5</v>
      </c>
      <c r="L123" s="272">
        <f t="shared" si="57"/>
        <v>11940</v>
      </c>
      <c r="M123" s="272">
        <f t="shared" si="57"/>
        <v>750</v>
      </c>
      <c r="N123" s="272">
        <f t="shared" si="57"/>
        <v>0</v>
      </c>
      <c r="O123" s="273">
        <f t="shared" si="57"/>
        <v>0</v>
      </c>
      <c r="P123" s="274">
        <f t="shared" si="57"/>
        <v>50002.5</v>
      </c>
    </row>
    <row r="124" spans="1:16" ht="13.5" thickBot="1">
      <c r="A124" s="19"/>
      <c r="B124" s="19"/>
      <c r="C124" s="19"/>
      <c r="D124" s="18"/>
      <c r="E124" s="112"/>
      <c r="F124" s="67"/>
      <c r="G124" s="67"/>
      <c r="H124" s="67"/>
      <c r="I124" s="67"/>
      <c r="J124" s="68"/>
      <c r="K124" s="68"/>
      <c r="L124" s="68"/>
      <c r="M124" s="68"/>
      <c r="N124" s="68"/>
      <c r="O124" s="181"/>
      <c r="P124" s="68"/>
    </row>
    <row r="125" spans="1:16" ht="12.75">
      <c r="A125" s="369">
        <v>13</v>
      </c>
      <c r="B125" s="353" t="s">
        <v>108</v>
      </c>
      <c r="C125" s="280" t="s">
        <v>109</v>
      </c>
      <c r="D125" s="260">
        <v>25459140</v>
      </c>
      <c r="E125" s="277" t="s">
        <v>848</v>
      </c>
      <c r="F125" s="262">
        <v>143</v>
      </c>
      <c r="G125" s="262">
        <f aca="true" t="shared" si="58" ref="G125:G131">F125</f>
        <v>143</v>
      </c>
      <c r="H125" s="262">
        <v>40</v>
      </c>
      <c r="I125" s="262">
        <v>22.5</v>
      </c>
      <c r="J125" s="264">
        <f aca="true" t="shared" si="59" ref="J125:K130">F125*H125</f>
        <v>5720</v>
      </c>
      <c r="K125" s="264">
        <f t="shared" si="59"/>
        <v>3217.5</v>
      </c>
      <c r="L125" s="264">
        <f aca="true" t="shared" si="60" ref="L125:L131">G125*20</f>
        <v>2860</v>
      </c>
      <c r="M125" s="264">
        <f>J125*15%</f>
        <v>858</v>
      </c>
      <c r="N125" s="265"/>
      <c r="O125" s="265"/>
      <c r="P125" s="266">
        <f aca="true" t="shared" si="61" ref="P125:P131">J125+K125+L125+M125+N125-O125</f>
        <v>12655.5</v>
      </c>
    </row>
    <row r="126" spans="1:16" ht="12.75">
      <c r="A126" s="367"/>
      <c r="B126" s="364"/>
      <c r="C126" s="11" t="s">
        <v>110</v>
      </c>
      <c r="D126" s="2">
        <v>20570936</v>
      </c>
      <c r="E126" s="115" t="s">
        <v>835</v>
      </c>
      <c r="F126" s="26">
        <v>125</v>
      </c>
      <c r="G126" s="26">
        <f t="shared" si="58"/>
        <v>125</v>
      </c>
      <c r="H126" s="26">
        <v>40</v>
      </c>
      <c r="I126" s="26">
        <v>22.5</v>
      </c>
      <c r="J126" s="27">
        <f t="shared" si="59"/>
        <v>5000</v>
      </c>
      <c r="K126" s="27">
        <f t="shared" si="59"/>
        <v>2812.5</v>
      </c>
      <c r="L126" s="27">
        <f t="shared" si="60"/>
        <v>2500</v>
      </c>
      <c r="M126" s="27">
        <v>0</v>
      </c>
      <c r="N126" s="131"/>
      <c r="O126" s="131"/>
      <c r="P126" s="267">
        <f t="shared" si="61"/>
        <v>10312.5</v>
      </c>
    </row>
    <row r="127" spans="1:16" ht="12.75">
      <c r="A127" s="367"/>
      <c r="B127" s="364"/>
      <c r="C127" s="11" t="s">
        <v>136</v>
      </c>
      <c r="D127" s="2">
        <v>25459140</v>
      </c>
      <c r="E127" s="115" t="s">
        <v>846</v>
      </c>
      <c r="F127" s="26">
        <v>65</v>
      </c>
      <c r="G127" s="26">
        <f t="shared" si="58"/>
        <v>65</v>
      </c>
      <c r="H127" s="26">
        <v>40</v>
      </c>
      <c r="I127" s="26">
        <v>22.5</v>
      </c>
      <c r="J127" s="27">
        <f t="shared" si="59"/>
        <v>2600</v>
      </c>
      <c r="K127" s="27">
        <f t="shared" si="59"/>
        <v>1462.5</v>
      </c>
      <c r="L127" s="27">
        <f t="shared" si="60"/>
        <v>1300</v>
      </c>
      <c r="M127" s="27">
        <v>0</v>
      </c>
      <c r="N127" s="131"/>
      <c r="O127" s="131"/>
      <c r="P127" s="267">
        <f t="shared" si="61"/>
        <v>5362.5</v>
      </c>
    </row>
    <row r="128" spans="1:16" ht="12.75">
      <c r="A128" s="367"/>
      <c r="B128" s="364"/>
      <c r="C128" s="11" t="s">
        <v>132</v>
      </c>
      <c r="D128" s="2">
        <v>30719017</v>
      </c>
      <c r="E128" s="80" t="s">
        <v>820</v>
      </c>
      <c r="F128" s="26">
        <v>24</v>
      </c>
      <c r="G128" s="26">
        <f>F128</f>
        <v>24</v>
      </c>
      <c r="H128" s="26">
        <v>40</v>
      </c>
      <c r="I128" s="26">
        <v>22.5</v>
      </c>
      <c r="J128" s="27">
        <f>F128*H128</f>
        <v>960</v>
      </c>
      <c r="K128" s="27">
        <f>G128*I128</f>
        <v>540</v>
      </c>
      <c r="L128" s="27">
        <f>G128*20</f>
        <v>480</v>
      </c>
      <c r="M128" s="27">
        <v>0</v>
      </c>
      <c r="N128" s="131"/>
      <c r="O128" s="131"/>
      <c r="P128" s="267">
        <f>J128+K128+L128+M128+N128-O128</f>
        <v>1980</v>
      </c>
    </row>
    <row r="129" spans="1:16" ht="12.75">
      <c r="A129" s="367"/>
      <c r="B129" s="364"/>
      <c r="C129" s="11" t="s">
        <v>117</v>
      </c>
      <c r="D129" s="2">
        <v>19801441</v>
      </c>
      <c r="E129" s="80" t="s">
        <v>857</v>
      </c>
      <c r="F129" s="26">
        <v>124</v>
      </c>
      <c r="G129" s="26">
        <f>F129</f>
        <v>124</v>
      </c>
      <c r="H129" s="26">
        <v>40</v>
      </c>
      <c r="I129" s="26">
        <v>22.5</v>
      </c>
      <c r="J129" s="27">
        <f>F129*H129</f>
        <v>4960</v>
      </c>
      <c r="K129" s="27">
        <f>G129*I129</f>
        <v>2790</v>
      </c>
      <c r="L129" s="27">
        <f>G129*20</f>
        <v>2480</v>
      </c>
      <c r="M129" s="27">
        <v>0</v>
      </c>
      <c r="N129" s="131"/>
      <c r="O129" s="131"/>
      <c r="P129" s="267">
        <f>J129+K129+L129+M129+N129-O129</f>
        <v>10230</v>
      </c>
    </row>
    <row r="130" spans="1:16" ht="12.75">
      <c r="A130" s="367"/>
      <c r="B130" s="364"/>
      <c r="C130" s="11" t="s">
        <v>111</v>
      </c>
      <c r="D130" s="2">
        <v>20124305</v>
      </c>
      <c r="E130" s="80" t="s">
        <v>800</v>
      </c>
      <c r="F130" s="26">
        <v>92</v>
      </c>
      <c r="G130" s="26">
        <f t="shared" si="58"/>
        <v>92</v>
      </c>
      <c r="H130" s="26">
        <v>40</v>
      </c>
      <c r="I130" s="26">
        <v>22.5</v>
      </c>
      <c r="J130" s="27">
        <f t="shared" si="59"/>
        <v>3680</v>
      </c>
      <c r="K130" s="27">
        <f t="shared" si="59"/>
        <v>2070</v>
      </c>
      <c r="L130" s="27">
        <f t="shared" si="60"/>
        <v>1840</v>
      </c>
      <c r="M130" s="27">
        <v>0</v>
      </c>
      <c r="N130" s="131"/>
      <c r="O130" s="131"/>
      <c r="P130" s="267">
        <f t="shared" si="61"/>
        <v>7590</v>
      </c>
    </row>
    <row r="131" spans="1:16" s="242" customFormat="1" ht="12.75">
      <c r="A131" s="367"/>
      <c r="B131" s="364"/>
      <c r="C131" s="11" t="s">
        <v>112</v>
      </c>
      <c r="D131" s="2">
        <v>25459140</v>
      </c>
      <c r="E131" s="80" t="s">
        <v>847</v>
      </c>
      <c r="F131" s="26">
        <v>24</v>
      </c>
      <c r="G131" s="26">
        <f t="shared" si="58"/>
        <v>24</v>
      </c>
      <c r="H131" s="26">
        <v>40</v>
      </c>
      <c r="I131" s="26">
        <v>22.5</v>
      </c>
      <c r="J131" s="27">
        <f>F131*H131</f>
        <v>960</v>
      </c>
      <c r="K131" s="27">
        <f>G131*I131</f>
        <v>540</v>
      </c>
      <c r="L131" s="27">
        <f t="shared" si="60"/>
        <v>480</v>
      </c>
      <c r="M131" s="27">
        <v>0</v>
      </c>
      <c r="N131" s="131"/>
      <c r="O131" s="131"/>
      <c r="P131" s="267">
        <f t="shared" si="61"/>
        <v>1980</v>
      </c>
    </row>
    <row r="132" spans="1:16" s="242" customFormat="1" ht="13.5" thickBot="1">
      <c r="A132" s="368"/>
      <c r="B132" s="365"/>
      <c r="C132" s="271" t="s">
        <v>37</v>
      </c>
      <c r="D132" s="287"/>
      <c r="E132" s="270"/>
      <c r="F132" s="271">
        <f>SUM(F125:F131)</f>
        <v>597</v>
      </c>
      <c r="G132" s="271">
        <f>SUM(G125:G131)</f>
        <v>597</v>
      </c>
      <c r="H132" s="271"/>
      <c r="I132" s="271"/>
      <c r="J132" s="272">
        <f aca="true" t="shared" si="62" ref="J132:P132">SUM(J125:J131)</f>
        <v>23880</v>
      </c>
      <c r="K132" s="272">
        <f t="shared" si="62"/>
        <v>13432.5</v>
      </c>
      <c r="L132" s="272">
        <f t="shared" si="62"/>
        <v>11940</v>
      </c>
      <c r="M132" s="272">
        <f t="shared" si="62"/>
        <v>858</v>
      </c>
      <c r="N132" s="272">
        <f t="shared" si="62"/>
        <v>0</v>
      </c>
      <c r="O132" s="273">
        <f t="shared" si="62"/>
        <v>0</v>
      </c>
      <c r="P132" s="274">
        <f t="shared" si="62"/>
        <v>50110.5</v>
      </c>
    </row>
    <row r="133" spans="1:16" s="242" customFormat="1" ht="13.5" thickBot="1">
      <c r="A133" s="38"/>
      <c r="B133" s="38"/>
      <c r="C133" s="251"/>
      <c r="D133" s="252"/>
      <c r="E133" s="253"/>
      <c r="F133" s="254"/>
      <c r="G133" s="254"/>
      <c r="H133" s="254"/>
      <c r="I133" s="254"/>
      <c r="J133" s="255"/>
      <c r="K133" s="255"/>
      <c r="L133" s="255"/>
      <c r="M133" s="255"/>
      <c r="N133" s="255"/>
      <c r="O133" s="256"/>
      <c r="P133" s="255"/>
    </row>
    <row r="134" spans="1:16" ht="12.75">
      <c r="A134" s="369">
        <v>14</v>
      </c>
      <c r="B134" s="353" t="s">
        <v>114</v>
      </c>
      <c r="C134" s="280" t="s">
        <v>115</v>
      </c>
      <c r="D134" s="260">
        <v>33210742</v>
      </c>
      <c r="E134" s="277" t="s">
        <v>840</v>
      </c>
      <c r="F134" s="262">
        <v>128</v>
      </c>
      <c r="G134" s="262">
        <f aca="true" t="shared" si="63" ref="G134:G140">F134</f>
        <v>128</v>
      </c>
      <c r="H134" s="262">
        <v>40</v>
      </c>
      <c r="I134" s="262">
        <v>22.5</v>
      </c>
      <c r="J134" s="264">
        <f aca="true" t="shared" si="64" ref="J134:K140">F134*H134</f>
        <v>5120</v>
      </c>
      <c r="K134" s="264">
        <f t="shared" si="64"/>
        <v>2880</v>
      </c>
      <c r="L134" s="264">
        <f aca="true" t="shared" si="65" ref="L134:L140">G134*20</f>
        <v>2560</v>
      </c>
      <c r="M134" s="264">
        <f>J134*15%</f>
        <v>768</v>
      </c>
      <c r="N134" s="265"/>
      <c r="O134" s="265"/>
      <c r="P134" s="266">
        <f aca="true" t="shared" si="66" ref="P134:P140">J134+K134+L134+M134+N134-O134</f>
        <v>11328</v>
      </c>
    </row>
    <row r="135" spans="1:16" ht="12.75">
      <c r="A135" s="367"/>
      <c r="B135" s="364"/>
      <c r="C135" s="29" t="s">
        <v>119</v>
      </c>
      <c r="D135" s="2">
        <v>39151335</v>
      </c>
      <c r="E135" s="80" t="s">
        <v>838</v>
      </c>
      <c r="F135" s="26">
        <v>136</v>
      </c>
      <c r="G135" s="26">
        <f>F135</f>
        <v>136</v>
      </c>
      <c r="H135" s="26">
        <v>40</v>
      </c>
      <c r="I135" s="26">
        <v>22.5</v>
      </c>
      <c r="J135" s="27">
        <f t="shared" si="64"/>
        <v>5440</v>
      </c>
      <c r="K135" s="27">
        <f t="shared" si="64"/>
        <v>3060</v>
      </c>
      <c r="L135" s="27">
        <f>G135*20</f>
        <v>2720</v>
      </c>
      <c r="M135" s="27">
        <v>0</v>
      </c>
      <c r="N135" s="131"/>
      <c r="O135" s="131"/>
      <c r="P135" s="267">
        <f>J135+K135+L135+M135+N135-O135</f>
        <v>11220</v>
      </c>
    </row>
    <row r="136" spans="1:16" ht="12.75">
      <c r="A136" s="367"/>
      <c r="B136" s="364"/>
      <c r="C136" s="29" t="s">
        <v>120</v>
      </c>
      <c r="D136" s="2">
        <v>33210742</v>
      </c>
      <c r="E136" s="80" t="s">
        <v>841</v>
      </c>
      <c r="F136" s="26">
        <v>120</v>
      </c>
      <c r="G136" s="26">
        <f>F136</f>
        <v>120</v>
      </c>
      <c r="H136" s="26">
        <v>40</v>
      </c>
      <c r="I136" s="26">
        <v>22.5</v>
      </c>
      <c r="J136" s="27">
        <f t="shared" si="64"/>
        <v>4800</v>
      </c>
      <c r="K136" s="27">
        <f t="shared" si="64"/>
        <v>2700</v>
      </c>
      <c r="L136" s="27">
        <f>G136*20</f>
        <v>2400</v>
      </c>
      <c r="M136" s="27">
        <v>0</v>
      </c>
      <c r="N136" s="131"/>
      <c r="O136" s="131"/>
      <c r="P136" s="267">
        <f>J136+K136+L136+M136+N136-O136</f>
        <v>9900</v>
      </c>
    </row>
    <row r="137" spans="1:16" ht="12.75">
      <c r="A137" s="367"/>
      <c r="B137" s="364"/>
      <c r="C137" s="29" t="s">
        <v>135</v>
      </c>
      <c r="D137" s="2">
        <v>33210742</v>
      </c>
      <c r="E137" s="80" t="s">
        <v>839</v>
      </c>
      <c r="F137" s="26">
        <v>111</v>
      </c>
      <c r="G137" s="26">
        <f>F137</f>
        <v>111</v>
      </c>
      <c r="H137" s="26">
        <v>40</v>
      </c>
      <c r="I137" s="26">
        <v>22.5</v>
      </c>
      <c r="J137" s="27">
        <f t="shared" si="64"/>
        <v>4440</v>
      </c>
      <c r="K137" s="27">
        <f t="shared" si="64"/>
        <v>2497.5</v>
      </c>
      <c r="L137" s="27">
        <f>G137*20</f>
        <v>2220</v>
      </c>
      <c r="M137" s="27">
        <v>0</v>
      </c>
      <c r="N137" s="131"/>
      <c r="O137" s="131"/>
      <c r="P137" s="267">
        <f>J137+K137+L137+M137+N137-O137</f>
        <v>9157.5</v>
      </c>
    </row>
    <row r="138" spans="1:16" ht="12.75">
      <c r="A138" s="367"/>
      <c r="B138" s="364"/>
      <c r="C138" s="29" t="s">
        <v>116</v>
      </c>
      <c r="D138" s="2">
        <v>19550439</v>
      </c>
      <c r="E138" s="225" t="s">
        <v>449</v>
      </c>
      <c r="F138" s="26">
        <v>0</v>
      </c>
      <c r="G138" s="26">
        <f t="shared" si="63"/>
        <v>0</v>
      </c>
      <c r="H138" s="26">
        <v>40</v>
      </c>
      <c r="I138" s="26">
        <v>22.5</v>
      </c>
      <c r="J138" s="27">
        <f t="shared" si="64"/>
        <v>0</v>
      </c>
      <c r="K138" s="27">
        <f t="shared" si="64"/>
        <v>0</v>
      </c>
      <c r="L138" s="27">
        <f t="shared" si="65"/>
        <v>0</v>
      </c>
      <c r="M138" s="27">
        <v>0</v>
      </c>
      <c r="N138" s="131"/>
      <c r="O138" s="131"/>
      <c r="P138" s="267">
        <f t="shared" si="66"/>
        <v>0</v>
      </c>
    </row>
    <row r="139" spans="1:16" ht="12.75">
      <c r="A139" s="367"/>
      <c r="B139" s="364"/>
      <c r="C139" s="29" t="s">
        <v>117</v>
      </c>
      <c r="D139" s="2">
        <v>35351675</v>
      </c>
      <c r="E139" s="225" t="s">
        <v>449</v>
      </c>
      <c r="F139" s="26">
        <v>0</v>
      </c>
      <c r="G139" s="26">
        <f t="shared" si="63"/>
        <v>0</v>
      </c>
      <c r="H139" s="26">
        <v>40</v>
      </c>
      <c r="I139" s="26">
        <v>22.5</v>
      </c>
      <c r="J139" s="27">
        <f t="shared" si="64"/>
        <v>0</v>
      </c>
      <c r="K139" s="27">
        <f t="shared" si="64"/>
        <v>0</v>
      </c>
      <c r="L139" s="27">
        <f t="shared" si="65"/>
        <v>0</v>
      </c>
      <c r="M139" s="27">
        <v>0</v>
      </c>
      <c r="N139" s="131"/>
      <c r="O139" s="131"/>
      <c r="P139" s="267">
        <f t="shared" si="66"/>
        <v>0</v>
      </c>
    </row>
    <row r="140" spans="1:16" ht="12.75">
      <c r="A140" s="367"/>
      <c r="B140" s="364"/>
      <c r="C140" s="29" t="s">
        <v>118</v>
      </c>
      <c r="D140" s="2">
        <v>19550420</v>
      </c>
      <c r="E140" s="80" t="s">
        <v>808</v>
      </c>
      <c r="F140" s="26">
        <v>34</v>
      </c>
      <c r="G140" s="26">
        <f t="shared" si="63"/>
        <v>34</v>
      </c>
      <c r="H140" s="26">
        <v>40</v>
      </c>
      <c r="I140" s="26">
        <v>22.5</v>
      </c>
      <c r="J140" s="27">
        <f t="shared" si="64"/>
        <v>1360</v>
      </c>
      <c r="K140" s="27">
        <f t="shared" si="64"/>
        <v>765</v>
      </c>
      <c r="L140" s="27">
        <f t="shared" si="65"/>
        <v>680</v>
      </c>
      <c r="M140" s="27">
        <v>0</v>
      </c>
      <c r="N140" s="131"/>
      <c r="O140" s="131"/>
      <c r="P140" s="267">
        <f t="shared" si="66"/>
        <v>2805</v>
      </c>
    </row>
    <row r="141" spans="1:16" ht="12.75">
      <c r="A141" s="367"/>
      <c r="B141" s="364"/>
      <c r="C141" s="128" t="s">
        <v>121</v>
      </c>
      <c r="D141" s="2">
        <v>36856625</v>
      </c>
      <c r="E141" s="80" t="s">
        <v>817</v>
      </c>
      <c r="F141" s="26">
        <v>68</v>
      </c>
      <c r="G141" s="26">
        <f>F141</f>
        <v>68</v>
      </c>
      <c r="H141" s="26">
        <v>40</v>
      </c>
      <c r="I141" s="26">
        <v>22.5</v>
      </c>
      <c r="J141" s="27">
        <f>F141*H141</f>
        <v>2720</v>
      </c>
      <c r="K141" s="27">
        <f>G141*I141</f>
        <v>1530</v>
      </c>
      <c r="L141" s="27">
        <f>G141*20</f>
        <v>1360</v>
      </c>
      <c r="M141" s="27">
        <v>0</v>
      </c>
      <c r="N141" s="131"/>
      <c r="O141" s="131"/>
      <c r="P141" s="267">
        <f>J141+K141+L141+M141+N141-O141</f>
        <v>5610</v>
      </c>
    </row>
    <row r="142" spans="1:16" ht="13.5" thickBot="1">
      <c r="A142" s="368"/>
      <c r="B142" s="365"/>
      <c r="C142" s="268" t="s">
        <v>37</v>
      </c>
      <c r="D142" s="287"/>
      <c r="E142" s="270"/>
      <c r="F142" s="271">
        <f>SUM(F134:F141)</f>
        <v>597</v>
      </c>
      <c r="G142" s="271">
        <f>SUM(G134:G141)</f>
        <v>597</v>
      </c>
      <c r="H142" s="271"/>
      <c r="I142" s="271"/>
      <c r="J142" s="272">
        <f aca="true" t="shared" si="67" ref="J142:P142">SUM(J134:J141)</f>
        <v>23880</v>
      </c>
      <c r="K142" s="272">
        <f t="shared" si="67"/>
        <v>13432.5</v>
      </c>
      <c r="L142" s="272">
        <f t="shared" si="67"/>
        <v>11940</v>
      </c>
      <c r="M142" s="272">
        <f t="shared" si="67"/>
        <v>768</v>
      </c>
      <c r="N142" s="272">
        <f t="shared" si="67"/>
        <v>0</v>
      </c>
      <c r="O142" s="273">
        <f t="shared" si="67"/>
        <v>0</v>
      </c>
      <c r="P142" s="274">
        <f t="shared" si="67"/>
        <v>50020.5</v>
      </c>
    </row>
    <row r="143" spans="3:16" s="242" customFormat="1" ht="13.5" thickBot="1">
      <c r="C143" s="67"/>
      <c r="D143" s="18"/>
      <c r="E143" s="112"/>
      <c r="F143" s="67"/>
      <c r="G143" s="67"/>
      <c r="H143" s="67"/>
      <c r="I143" s="67"/>
      <c r="J143" s="68"/>
      <c r="K143" s="68"/>
      <c r="L143" s="68"/>
      <c r="M143" s="68"/>
      <c r="N143" s="68"/>
      <c r="O143" s="181"/>
      <c r="P143" s="68"/>
    </row>
    <row r="144" spans="1:16" ht="12.75">
      <c r="A144" s="369">
        <v>15</v>
      </c>
      <c r="B144" s="353" t="s">
        <v>552</v>
      </c>
      <c r="C144" s="280" t="s">
        <v>553</v>
      </c>
      <c r="D144" s="260">
        <v>19986285</v>
      </c>
      <c r="E144" s="277" t="s">
        <v>826</v>
      </c>
      <c r="F144" s="262">
        <v>140</v>
      </c>
      <c r="G144" s="262">
        <f aca="true" t="shared" si="68" ref="G144:G150">F144</f>
        <v>140</v>
      </c>
      <c r="H144" s="262">
        <v>40</v>
      </c>
      <c r="I144" s="262">
        <v>22.5</v>
      </c>
      <c r="J144" s="264">
        <f aca="true" t="shared" si="69" ref="J144:K150">F144*H144</f>
        <v>5600</v>
      </c>
      <c r="K144" s="264">
        <f t="shared" si="69"/>
        <v>3150</v>
      </c>
      <c r="L144" s="264">
        <f aca="true" t="shared" si="70" ref="L144:L150">G144*20</f>
        <v>2800</v>
      </c>
      <c r="M144" s="264">
        <f>J144*15%</f>
        <v>840</v>
      </c>
      <c r="N144" s="265"/>
      <c r="O144" s="265"/>
      <c r="P144" s="266">
        <f aca="true" t="shared" si="71" ref="P144:P150">J144+K144+L144+M144+N144-O144</f>
        <v>12390</v>
      </c>
    </row>
    <row r="145" spans="1:16" ht="12.75">
      <c r="A145" s="367"/>
      <c r="B145" s="364"/>
      <c r="C145" s="11" t="s">
        <v>554</v>
      </c>
      <c r="D145" s="2">
        <v>21120352</v>
      </c>
      <c r="E145" s="115" t="s">
        <v>864</v>
      </c>
      <c r="F145" s="26">
        <v>116</v>
      </c>
      <c r="G145" s="26">
        <f t="shared" si="68"/>
        <v>116</v>
      </c>
      <c r="H145" s="26">
        <v>40</v>
      </c>
      <c r="I145" s="26">
        <v>22.5</v>
      </c>
      <c r="J145" s="27">
        <f t="shared" si="69"/>
        <v>4640</v>
      </c>
      <c r="K145" s="27">
        <f t="shared" si="69"/>
        <v>2610</v>
      </c>
      <c r="L145" s="27">
        <f t="shared" si="70"/>
        <v>2320</v>
      </c>
      <c r="M145" s="27">
        <v>0</v>
      </c>
      <c r="N145" s="131"/>
      <c r="O145" s="131"/>
      <c r="P145" s="267">
        <f t="shared" si="71"/>
        <v>9570</v>
      </c>
    </row>
    <row r="146" spans="1:16" ht="12.75">
      <c r="A146" s="367"/>
      <c r="B146" s="364"/>
      <c r="C146" s="11" t="s">
        <v>555</v>
      </c>
      <c r="D146" s="2">
        <v>19986285</v>
      </c>
      <c r="E146" s="115" t="s">
        <v>827</v>
      </c>
      <c r="F146" s="26">
        <v>116</v>
      </c>
      <c r="G146" s="26">
        <f t="shared" si="68"/>
        <v>116</v>
      </c>
      <c r="H146" s="26">
        <v>40</v>
      </c>
      <c r="I146" s="26">
        <v>22.5</v>
      </c>
      <c r="J146" s="27">
        <f t="shared" si="69"/>
        <v>4640</v>
      </c>
      <c r="K146" s="27">
        <f t="shared" si="69"/>
        <v>2610</v>
      </c>
      <c r="L146" s="27">
        <f t="shared" si="70"/>
        <v>2320</v>
      </c>
      <c r="M146" s="27">
        <v>0</v>
      </c>
      <c r="N146" s="131"/>
      <c r="O146" s="131"/>
      <c r="P146" s="267">
        <f t="shared" si="71"/>
        <v>9570</v>
      </c>
    </row>
    <row r="147" spans="1:16" ht="12.75">
      <c r="A147" s="367"/>
      <c r="B147" s="364"/>
      <c r="C147" s="11" t="s">
        <v>556</v>
      </c>
      <c r="D147" s="2">
        <v>36414895</v>
      </c>
      <c r="E147" s="80" t="s">
        <v>824</v>
      </c>
      <c r="F147" s="26">
        <v>123</v>
      </c>
      <c r="G147" s="26">
        <f t="shared" si="68"/>
        <v>123</v>
      </c>
      <c r="H147" s="26">
        <v>40</v>
      </c>
      <c r="I147" s="26">
        <v>22.5</v>
      </c>
      <c r="J147" s="27">
        <f t="shared" si="69"/>
        <v>4920</v>
      </c>
      <c r="K147" s="27">
        <f t="shared" si="69"/>
        <v>2767.5</v>
      </c>
      <c r="L147" s="27">
        <f t="shared" si="70"/>
        <v>2460</v>
      </c>
      <c r="M147" s="27">
        <v>0</v>
      </c>
      <c r="N147" s="131"/>
      <c r="O147" s="131"/>
      <c r="P147" s="267">
        <f t="shared" si="71"/>
        <v>10147.5</v>
      </c>
    </row>
    <row r="148" spans="1:16" ht="12.75">
      <c r="A148" s="367"/>
      <c r="B148" s="364"/>
      <c r="C148" s="11" t="s">
        <v>557</v>
      </c>
      <c r="D148" s="2">
        <v>19986285</v>
      </c>
      <c r="E148" s="80" t="s">
        <v>825</v>
      </c>
      <c r="F148" s="26">
        <v>68</v>
      </c>
      <c r="G148" s="26">
        <f t="shared" si="68"/>
        <v>68</v>
      </c>
      <c r="H148" s="26">
        <v>40</v>
      </c>
      <c r="I148" s="26">
        <v>22.5</v>
      </c>
      <c r="J148" s="27">
        <f t="shared" si="69"/>
        <v>2720</v>
      </c>
      <c r="K148" s="27">
        <f t="shared" si="69"/>
        <v>1530</v>
      </c>
      <c r="L148" s="27">
        <f t="shared" si="70"/>
        <v>1360</v>
      </c>
      <c r="M148" s="27">
        <v>0</v>
      </c>
      <c r="N148" s="131"/>
      <c r="O148" s="131"/>
      <c r="P148" s="267">
        <f t="shared" si="71"/>
        <v>5610</v>
      </c>
    </row>
    <row r="149" spans="1:16" ht="12.75">
      <c r="A149" s="367"/>
      <c r="B149" s="364"/>
      <c r="C149" s="11" t="s">
        <v>558</v>
      </c>
      <c r="D149" s="2">
        <v>19915772</v>
      </c>
      <c r="E149" s="80" t="s">
        <v>798</v>
      </c>
      <c r="F149" s="26">
        <v>17</v>
      </c>
      <c r="G149" s="26">
        <f t="shared" si="68"/>
        <v>17</v>
      </c>
      <c r="H149" s="26">
        <v>40</v>
      </c>
      <c r="I149" s="26">
        <v>22.5</v>
      </c>
      <c r="J149" s="27">
        <f t="shared" si="69"/>
        <v>680</v>
      </c>
      <c r="K149" s="27">
        <f t="shared" si="69"/>
        <v>382.5</v>
      </c>
      <c r="L149" s="27">
        <f t="shared" si="70"/>
        <v>340</v>
      </c>
      <c r="M149" s="27">
        <v>0</v>
      </c>
      <c r="N149" s="131"/>
      <c r="O149" s="131"/>
      <c r="P149" s="267">
        <f t="shared" si="71"/>
        <v>1402.5</v>
      </c>
    </row>
    <row r="150" spans="1:16" ht="12.75">
      <c r="A150" s="367"/>
      <c r="B150" s="364"/>
      <c r="C150" s="11" t="s">
        <v>559</v>
      </c>
      <c r="D150" s="2">
        <v>19916301</v>
      </c>
      <c r="E150" s="80" t="s">
        <v>829</v>
      </c>
      <c r="F150" s="26">
        <v>17</v>
      </c>
      <c r="G150" s="26">
        <f t="shared" si="68"/>
        <v>17</v>
      </c>
      <c r="H150" s="26">
        <v>40</v>
      </c>
      <c r="I150" s="26">
        <v>22.5</v>
      </c>
      <c r="J150" s="27">
        <f t="shared" si="69"/>
        <v>680</v>
      </c>
      <c r="K150" s="27">
        <f t="shared" si="69"/>
        <v>382.5</v>
      </c>
      <c r="L150" s="27">
        <f t="shared" si="70"/>
        <v>340</v>
      </c>
      <c r="M150" s="27">
        <v>0</v>
      </c>
      <c r="N150" s="131"/>
      <c r="O150" s="131"/>
      <c r="P150" s="267">
        <f t="shared" si="71"/>
        <v>1402.5</v>
      </c>
    </row>
    <row r="151" spans="1:16" ht="13.5" thickBot="1">
      <c r="A151" s="368"/>
      <c r="B151" s="365"/>
      <c r="C151" s="271" t="s">
        <v>37</v>
      </c>
      <c r="D151" s="287"/>
      <c r="E151" s="270"/>
      <c r="F151" s="271">
        <f>SUM(F144:F150)</f>
        <v>597</v>
      </c>
      <c r="G151" s="271">
        <f>SUM(G144:G150)</f>
        <v>597</v>
      </c>
      <c r="H151" s="271"/>
      <c r="I151" s="271"/>
      <c r="J151" s="272">
        <f aca="true" t="shared" si="72" ref="J151:P151">SUM(J144:J150)</f>
        <v>23880</v>
      </c>
      <c r="K151" s="272">
        <f t="shared" si="72"/>
        <v>13432.5</v>
      </c>
      <c r="L151" s="272">
        <f t="shared" si="72"/>
        <v>11940</v>
      </c>
      <c r="M151" s="272">
        <f t="shared" si="72"/>
        <v>840</v>
      </c>
      <c r="N151" s="272">
        <f t="shared" si="72"/>
        <v>0</v>
      </c>
      <c r="O151" s="273">
        <f t="shared" si="72"/>
        <v>0</v>
      </c>
      <c r="P151" s="274">
        <f t="shared" si="72"/>
        <v>50092.5</v>
      </c>
    </row>
    <row r="152" spans="1:16" ht="13.5" thickBot="1">
      <c r="A152" s="232"/>
      <c r="B152" s="242"/>
      <c r="C152" s="310"/>
      <c r="D152" s="311"/>
      <c r="E152" s="297"/>
      <c r="F152" s="295"/>
      <c r="G152" s="295"/>
      <c r="H152" s="295"/>
      <c r="I152" s="295"/>
      <c r="J152" s="312"/>
      <c r="K152" s="312"/>
      <c r="L152" s="312"/>
      <c r="M152" s="312"/>
      <c r="N152" s="69"/>
      <c r="O152" s="313"/>
      <c r="P152" s="312"/>
    </row>
    <row r="153" spans="1:16" ht="15" customHeight="1" thickBot="1">
      <c r="A153" s="362" t="s">
        <v>126</v>
      </c>
      <c r="B153" s="363"/>
      <c r="C153" s="314"/>
      <c r="D153" s="315"/>
      <c r="E153" s="316"/>
      <c r="F153" s="317"/>
      <c r="G153" s="317"/>
      <c r="H153" s="317"/>
      <c r="I153" s="317"/>
      <c r="J153" s="317"/>
      <c r="K153" s="317"/>
      <c r="L153" s="317"/>
      <c r="M153" s="317"/>
      <c r="N153" s="318">
        <f>N151+N142+N132+N123+N113+N102+N93+N84+N75+N64+N51+N42+N33+N24+N14</f>
        <v>0</v>
      </c>
      <c r="O153" s="319">
        <f>O14+O24+O33+O42+O51+O64+O75+O84+O93+O102+O113+O123+O132+O142+O151</f>
        <v>0</v>
      </c>
      <c r="P153" s="320">
        <f>P151+P142+P132+P123+P113+P102+P93+P84+P75+P64+P51+P42+P33+P24+P14</f>
        <v>700701</v>
      </c>
    </row>
    <row r="154" spans="1:16" ht="12.75">
      <c r="A154" s="64"/>
      <c r="B154" s="64"/>
      <c r="C154" s="64"/>
      <c r="D154" s="4"/>
      <c r="E154" s="114"/>
      <c r="F154" s="58"/>
      <c r="G154" s="58"/>
      <c r="H154" s="58"/>
      <c r="I154" s="58"/>
      <c r="J154" s="58"/>
      <c r="K154" s="58"/>
      <c r="L154" s="58"/>
      <c r="M154" s="58"/>
      <c r="N154" s="58"/>
      <c r="O154" s="203"/>
      <c r="P154" s="59"/>
    </row>
    <row r="155" ht="12.75">
      <c r="O155" s="240"/>
    </row>
    <row r="156" spans="3:15" ht="12.75">
      <c r="C156" s="247"/>
      <c r="G156" s="248"/>
      <c r="H156" s="248"/>
      <c r="M156" s="248"/>
      <c r="O156" s="240"/>
    </row>
    <row r="157" spans="3:15" ht="12.75">
      <c r="C157" s="247"/>
      <c r="G157" s="248"/>
      <c r="H157" s="249"/>
      <c r="M157" s="249"/>
      <c r="O157" s="240"/>
    </row>
    <row r="158" spans="3:15" ht="12.75">
      <c r="C158" s="247"/>
      <c r="J158" s="250"/>
      <c r="M158" s="248"/>
      <c r="O158" s="240"/>
    </row>
    <row r="159" ht="12.75">
      <c r="O159" s="240"/>
    </row>
    <row r="160" spans="3:13" ht="12.75">
      <c r="C160" s="247"/>
      <c r="G160" s="248"/>
      <c r="H160" s="248"/>
      <c r="M160" s="248"/>
    </row>
    <row r="161" spans="3:13" ht="12.75">
      <c r="C161" s="247"/>
      <c r="G161" s="248"/>
      <c r="H161" s="249"/>
      <c r="M161" s="249"/>
    </row>
    <row r="162" spans="3:13" ht="12.75">
      <c r="C162" s="247"/>
      <c r="J162" s="250"/>
      <c r="M162" s="248"/>
    </row>
  </sheetData>
  <sheetProtection/>
  <mergeCells count="46">
    <mergeCell ref="A144:A151"/>
    <mergeCell ref="B144:B151"/>
    <mergeCell ref="A115:A123"/>
    <mergeCell ref="B115:B123"/>
    <mergeCell ref="A125:A132"/>
    <mergeCell ref="B125:B132"/>
    <mergeCell ref="A134:A142"/>
    <mergeCell ref="B134:B142"/>
    <mergeCell ref="A86:A93"/>
    <mergeCell ref="B86:B93"/>
    <mergeCell ref="A95:A102"/>
    <mergeCell ref="B95:B102"/>
    <mergeCell ref="A104:A113"/>
    <mergeCell ref="B104:B113"/>
    <mergeCell ref="A53:A64"/>
    <mergeCell ref="B53:B64"/>
    <mergeCell ref="A66:A75"/>
    <mergeCell ref="B66:B75"/>
    <mergeCell ref="A77:A84"/>
    <mergeCell ref="B77:B84"/>
    <mergeCell ref="A26:A33"/>
    <mergeCell ref="B26:B33"/>
    <mergeCell ref="A35:A42"/>
    <mergeCell ref="B35:B42"/>
    <mergeCell ref="A44:A51"/>
    <mergeCell ref="B44:B51"/>
    <mergeCell ref="L3:L5"/>
    <mergeCell ref="M3:M5"/>
    <mergeCell ref="N3:N5"/>
    <mergeCell ref="O3:O5"/>
    <mergeCell ref="P3:P5"/>
    <mergeCell ref="A153:B153"/>
    <mergeCell ref="B7:B14"/>
    <mergeCell ref="A7:A14"/>
    <mergeCell ref="A16:A24"/>
    <mergeCell ref="B16:B24"/>
    <mergeCell ref="C1:N1"/>
    <mergeCell ref="A3:A5"/>
    <mergeCell ref="B3:B5"/>
    <mergeCell ref="C3:C5"/>
    <mergeCell ref="D3:D5"/>
    <mergeCell ref="E3:E5"/>
    <mergeCell ref="F3:G3"/>
    <mergeCell ref="H3:I3"/>
    <mergeCell ref="J3:J5"/>
    <mergeCell ref="K3:K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A1">
      <selection activeCell="A144" sqref="A144:IV144"/>
    </sheetView>
  </sheetViews>
  <sheetFormatPr defaultColWidth="9.140625" defaultRowHeight="15"/>
  <cols>
    <col min="1" max="1" width="4.28125" style="218" customWidth="1"/>
    <col min="2" max="2" width="15.7109375" style="218" customWidth="1"/>
    <col min="3" max="3" width="19.28125" style="218" customWidth="1"/>
    <col min="4" max="4" width="9.140625" style="245" customWidth="1"/>
    <col min="5" max="5" width="16.8515625" style="246" customWidth="1"/>
    <col min="6" max="6" width="4.57421875" style="241" hidden="1" customWidth="1"/>
    <col min="7" max="7" width="4.00390625" style="241" hidden="1" customWidth="1"/>
    <col min="8" max="8" width="5.28125" style="241" hidden="1" customWidth="1"/>
    <col min="9" max="9" width="7.57421875" style="241" hidden="1" customWidth="1"/>
    <col min="10" max="10" width="11.57421875" style="241" hidden="1" customWidth="1"/>
    <col min="11" max="11" width="11.421875" style="241" hidden="1" customWidth="1"/>
    <col min="12" max="12" width="12.140625" style="241" hidden="1" customWidth="1"/>
    <col min="13" max="13" width="12.57421875" style="241" hidden="1" customWidth="1"/>
    <col min="14" max="14" width="11.8515625" style="241" hidden="1" customWidth="1"/>
    <col min="15" max="15" width="11.00390625" style="241" hidden="1" customWidth="1"/>
    <col min="16" max="16" width="11.00390625" style="241" customWidth="1"/>
    <col min="17" max="17" width="9.140625" style="218" customWidth="1"/>
    <col min="18" max="18" width="10.28125" style="218" customWidth="1"/>
    <col min="19" max="16384" width="9.140625" style="218" customWidth="1"/>
  </cols>
  <sheetData>
    <row r="1" spans="1:16" ht="19.5" customHeight="1">
      <c r="A1" s="242"/>
      <c r="B1" s="242"/>
      <c r="C1" s="345" t="s">
        <v>767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01"/>
      <c r="P1" s="302"/>
    </row>
    <row r="2" spans="1:15" ht="19.5" customHeight="1" thickBot="1">
      <c r="A2" s="242" t="s">
        <v>865</v>
      </c>
      <c r="B2" s="242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40"/>
    </row>
    <row r="3" spans="1:16" ht="23.25" customHeight="1">
      <c r="A3" s="346" t="s">
        <v>0</v>
      </c>
      <c r="B3" s="349" t="s">
        <v>1</v>
      </c>
      <c r="C3" s="349" t="s">
        <v>2</v>
      </c>
      <c r="D3" s="351" t="s">
        <v>3</v>
      </c>
      <c r="E3" s="349" t="s">
        <v>4</v>
      </c>
      <c r="F3" s="353" t="s">
        <v>5</v>
      </c>
      <c r="G3" s="353"/>
      <c r="H3" s="353" t="s">
        <v>6</v>
      </c>
      <c r="I3" s="353"/>
      <c r="J3" s="353" t="s">
        <v>7</v>
      </c>
      <c r="K3" s="353" t="s">
        <v>8</v>
      </c>
      <c r="L3" s="353" t="s">
        <v>9</v>
      </c>
      <c r="M3" s="353" t="s">
        <v>10</v>
      </c>
      <c r="N3" s="353" t="s">
        <v>11</v>
      </c>
      <c r="O3" s="356" t="s">
        <v>12</v>
      </c>
      <c r="P3" s="359" t="s">
        <v>965</v>
      </c>
    </row>
    <row r="4" spans="1:16" ht="23.25" customHeight="1">
      <c r="A4" s="347"/>
      <c r="B4" s="338"/>
      <c r="C4" s="338"/>
      <c r="D4" s="327"/>
      <c r="E4" s="338"/>
      <c r="F4" s="24" t="s">
        <v>13</v>
      </c>
      <c r="G4" s="24" t="s">
        <v>14</v>
      </c>
      <c r="H4" s="24" t="s">
        <v>13</v>
      </c>
      <c r="I4" s="24" t="s">
        <v>14</v>
      </c>
      <c r="J4" s="354"/>
      <c r="K4" s="354"/>
      <c r="L4" s="354"/>
      <c r="M4" s="354"/>
      <c r="N4" s="354"/>
      <c r="O4" s="357"/>
      <c r="P4" s="360"/>
    </row>
    <row r="5" spans="1:16" ht="36" customHeight="1" thickBot="1">
      <c r="A5" s="348"/>
      <c r="B5" s="350"/>
      <c r="C5" s="350"/>
      <c r="D5" s="352"/>
      <c r="E5" s="350"/>
      <c r="F5" s="298" t="s">
        <v>15</v>
      </c>
      <c r="G5" s="298" t="s">
        <v>15</v>
      </c>
      <c r="H5" s="299">
        <v>40</v>
      </c>
      <c r="I5" s="300" t="s">
        <v>16</v>
      </c>
      <c r="J5" s="355"/>
      <c r="K5" s="355"/>
      <c r="L5" s="355"/>
      <c r="M5" s="355"/>
      <c r="N5" s="355"/>
      <c r="O5" s="358"/>
      <c r="P5" s="361"/>
    </row>
    <row r="6" spans="1:16" ht="13.5" thickBot="1">
      <c r="A6" s="303" t="s">
        <v>17</v>
      </c>
      <c r="B6" s="67" t="s">
        <v>18</v>
      </c>
      <c r="C6" s="295" t="s">
        <v>19</v>
      </c>
      <c r="D6" s="296" t="s">
        <v>20</v>
      </c>
      <c r="E6" s="297"/>
      <c r="F6" s="295" t="s">
        <v>21</v>
      </c>
      <c r="G6" s="295" t="s">
        <v>22</v>
      </c>
      <c r="H6" s="295" t="s">
        <v>23</v>
      </c>
      <c r="I6" s="295" t="s">
        <v>24</v>
      </c>
      <c r="J6" s="295" t="s">
        <v>25</v>
      </c>
      <c r="K6" s="295" t="s">
        <v>26</v>
      </c>
      <c r="L6" s="295" t="s">
        <v>27</v>
      </c>
      <c r="M6" s="295" t="s">
        <v>28</v>
      </c>
      <c r="N6" s="295" t="s">
        <v>29</v>
      </c>
      <c r="O6" s="296" t="s">
        <v>30</v>
      </c>
      <c r="P6" s="304" t="s">
        <v>31</v>
      </c>
    </row>
    <row r="7" spans="1:18" ht="12.75">
      <c r="A7" s="366">
        <v>1</v>
      </c>
      <c r="B7" s="353" t="s">
        <v>32</v>
      </c>
      <c r="C7" s="259" t="s">
        <v>33</v>
      </c>
      <c r="D7" s="260">
        <v>30255480</v>
      </c>
      <c r="E7" s="261" t="s">
        <v>892</v>
      </c>
      <c r="F7" s="262">
        <v>176</v>
      </c>
      <c r="G7" s="263">
        <f aca="true" t="shared" si="0" ref="G7:G12">F7</f>
        <v>176</v>
      </c>
      <c r="H7" s="262">
        <v>40</v>
      </c>
      <c r="I7" s="262">
        <v>22.5</v>
      </c>
      <c r="J7" s="264">
        <f aca="true" t="shared" si="1" ref="J7:K12">F7*H7</f>
        <v>7040</v>
      </c>
      <c r="K7" s="264">
        <f t="shared" si="1"/>
        <v>3960</v>
      </c>
      <c r="L7" s="264">
        <f aca="true" t="shared" si="2" ref="L7:L12">G7*20</f>
        <v>3520</v>
      </c>
      <c r="M7" s="264">
        <f>J7*15%</f>
        <v>1056</v>
      </c>
      <c r="N7" s="265"/>
      <c r="O7" s="265"/>
      <c r="P7" s="266">
        <f aca="true" t="shared" si="3" ref="P7:P12">J7+K7+L7+M7+N7-O7</f>
        <v>15576</v>
      </c>
      <c r="R7" s="321"/>
    </row>
    <row r="8" spans="1:18" ht="12.75">
      <c r="A8" s="367"/>
      <c r="B8" s="364"/>
      <c r="C8" s="29" t="s">
        <v>35</v>
      </c>
      <c r="D8" s="2">
        <v>36242617</v>
      </c>
      <c r="E8" s="80" t="s">
        <v>893</v>
      </c>
      <c r="F8" s="26">
        <v>127</v>
      </c>
      <c r="G8" s="71">
        <f>F8</f>
        <v>127</v>
      </c>
      <c r="H8" s="26">
        <v>40</v>
      </c>
      <c r="I8" s="26">
        <v>22.5</v>
      </c>
      <c r="J8" s="27">
        <f t="shared" si="1"/>
        <v>5080</v>
      </c>
      <c r="K8" s="27">
        <f t="shared" si="1"/>
        <v>2857.5</v>
      </c>
      <c r="L8" s="27">
        <f>G8*20</f>
        <v>2540</v>
      </c>
      <c r="M8" s="27">
        <v>0</v>
      </c>
      <c r="N8" s="131"/>
      <c r="O8" s="131"/>
      <c r="P8" s="267">
        <f>J8+K8+L8+M8+N8-O8</f>
        <v>10477.5</v>
      </c>
      <c r="R8" s="321"/>
    </row>
    <row r="9" spans="1:18" ht="12.75">
      <c r="A9" s="367"/>
      <c r="B9" s="364"/>
      <c r="C9" s="29" t="s">
        <v>36</v>
      </c>
      <c r="D9" s="2">
        <v>24946791</v>
      </c>
      <c r="E9" s="80" t="s">
        <v>964</v>
      </c>
      <c r="F9" s="26">
        <v>24</v>
      </c>
      <c r="G9" s="71">
        <f>F9</f>
        <v>24</v>
      </c>
      <c r="H9" s="26">
        <v>40</v>
      </c>
      <c r="I9" s="26">
        <v>22.5</v>
      </c>
      <c r="J9" s="27">
        <f t="shared" si="1"/>
        <v>960</v>
      </c>
      <c r="K9" s="27">
        <f t="shared" si="1"/>
        <v>540</v>
      </c>
      <c r="L9" s="27">
        <f>G9*20</f>
        <v>480</v>
      </c>
      <c r="M9" s="27">
        <v>0</v>
      </c>
      <c r="N9" s="131"/>
      <c r="O9" s="131"/>
      <c r="P9" s="267">
        <f>J9+K9+L9+M9+N9-O9</f>
        <v>1980</v>
      </c>
      <c r="R9" s="321"/>
    </row>
    <row r="10" spans="1:18" ht="12.75">
      <c r="A10" s="367"/>
      <c r="B10" s="364"/>
      <c r="C10" s="29" t="s">
        <v>91</v>
      </c>
      <c r="D10" s="2">
        <v>19468348</v>
      </c>
      <c r="E10" s="80" t="s">
        <v>911</v>
      </c>
      <c r="F10" s="26">
        <v>133</v>
      </c>
      <c r="G10" s="71">
        <f t="shared" si="0"/>
        <v>133</v>
      </c>
      <c r="H10" s="26">
        <v>40</v>
      </c>
      <c r="I10" s="26">
        <v>22.5</v>
      </c>
      <c r="J10" s="27">
        <f t="shared" si="1"/>
        <v>5320</v>
      </c>
      <c r="K10" s="27">
        <f t="shared" si="1"/>
        <v>2992.5</v>
      </c>
      <c r="L10" s="27">
        <f t="shared" si="2"/>
        <v>2660</v>
      </c>
      <c r="M10" s="27">
        <v>0</v>
      </c>
      <c r="N10" s="131"/>
      <c r="O10" s="131"/>
      <c r="P10" s="267">
        <f t="shared" si="3"/>
        <v>10972.5</v>
      </c>
      <c r="R10" s="321"/>
    </row>
    <row r="11" spans="1:18" ht="12.75">
      <c r="A11" s="367"/>
      <c r="B11" s="364"/>
      <c r="C11" s="29" t="s">
        <v>34</v>
      </c>
      <c r="D11" s="2">
        <v>19760066</v>
      </c>
      <c r="E11" s="80" t="s">
        <v>914</v>
      </c>
      <c r="F11" s="26">
        <v>48</v>
      </c>
      <c r="G11" s="71">
        <f t="shared" si="0"/>
        <v>48</v>
      </c>
      <c r="H11" s="26">
        <v>40</v>
      </c>
      <c r="I11" s="26">
        <v>22.5</v>
      </c>
      <c r="J11" s="27">
        <f t="shared" si="1"/>
        <v>1920</v>
      </c>
      <c r="K11" s="27">
        <f t="shared" si="1"/>
        <v>1080</v>
      </c>
      <c r="L11" s="27">
        <f t="shared" si="2"/>
        <v>960</v>
      </c>
      <c r="M11" s="27">
        <v>0</v>
      </c>
      <c r="N11" s="131"/>
      <c r="O11" s="131"/>
      <c r="P11" s="267">
        <f t="shared" si="3"/>
        <v>3960</v>
      </c>
      <c r="R11" s="321"/>
    </row>
    <row r="12" spans="1:18" ht="12.75">
      <c r="A12" s="367"/>
      <c r="B12" s="364"/>
      <c r="C12" s="29" t="s">
        <v>129</v>
      </c>
      <c r="D12" s="2">
        <v>19801719</v>
      </c>
      <c r="E12" s="80" t="s">
        <v>929</v>
      </c>
      <c r="F12" s="26">
        <v>24</v>
      </c>
      <c r="G12" s="71">
        <f t="shared" si="0"/>
        <v>24</v>
      </c>
      <c r="H12" s="26">
        <v>40</v>
      </c>
      <c r="I12" s="26">
        <v>22.5</v>
      </c>
      <c r="J12" s="27">
        <f t="shared" si="1"/>
        <v>960</v>
      </c>
      <c r="K12" s="27">
        <f t="shared" si="1"/>
        <v>540</v>
      </c>
      <c r="L12" s="27">
        <f t="shared" si="2"/>
        <v>480</v>
      </c>
      <c r="M12" s="27">
        <v>0</v>
      </c>
      <c r="N12" s="131"/>
      <c r="O12" s="131"/>
      <c r="P12" s="267">
        <f t="shared" si="3"/>
        <v>1980</v>
      </c>
      <c r="R12" s="321"/>
    </row>
    <row r="13" spans="1:18" ht="12.75">
      <c r="A13" s="367"/>
      <c r="B13" s="364"/>
      <c r="C13" s="70" t="s">
        <v>131</v>
      </c>
      <c r="D13" s="9">
        <v>46839664</v>
      </c>
      <c r="E13" s="85" t="s">
        <v>943</v>
      </c>
      <c r="F13" s="71">
        <v>58</v>
      </c>
      <c r="G13" s="71">
        <f>F13</f>
        <v>58</v>
      </c>
      <c r="H13" s="26">
        <v>40</v>
      </c>
      <c r="I13" s="26">
        <v>22.5</v>
      </c>
      <c r="J13" s="27">
        <f>F13*H13</f>
        <v>2320</v>
      </c>
      <c r="K13" s="27">
        <f>G13*I13</f>
        <v>1305</v>
      </c>
      <c r="L13" s="27">
        <f>G13*20</f>
        <v>1160</v>
      </c>
      <c r="M13" s="27">
        <v>0</v>
      </c>
      <c r="N13" s="131"/>
      <c r="O13" s="131"/>
      <c r="P13" s="267">
        <f>J13+K13+L13+M13+N13-O13</f>
        <v>4785</v>
      </c>
      <c r="R13" s="321"/>
    </row>
    <row r="14" spans="1:18" ht="13.5" thickBot="1">
      <c r="A14" s="368"/>
      <c r="B14" s="365"/>
      <c r="C14" s="268" t="s">
        <v>37</v>
      </c>
      <c r="D14" s="269"/>
      <c r="E14" s="270"/>
      <c r="F14" s="271">
        <f>SUM(F7:F13)</f>
        <v>590</v>
      </c>
      <c r="G14" s="271">
        <f>SUM(G7:G13)</f>
        <v>590</v>
      </c>
      <c r="H14" s="271"/>
      <c r="I14" s="271"/>
      <c r="J14" s="272">
        <f aca="true" t="shared" si="4" ref="J14:P14">SUM(J7:J13)</f>
        <v>23600</v>
      </c>
      <c r="K14" s="272">
        <f t="shared" si="4"/>
        <v>13275</v>
      </c>
      <c r="L14" s="272">
        <f t="shared" si="4"/>
        <v>11800</v>
      </c>
      <c r="M14" s="272">
        <f t="shared" si="4"/>
        <v>1056</v>
      </c>
      <c r="N14" s="272">
        <f t="shared" si="4"/>
        <v>0</v>
      </c>
      <c r="O14" s="273">
        <f t="shared" si="4"/>
        <v>0</v>
      </c>
      <c r="P14" s="274">
        <f t="shared" si="4"/>
        <v>49731</v>
      </c>
      <c r="R14" s="322"/>
    </row>
    <row r="15" spans="1:18" s="242" customFormat="1" ht="13.5" thickBot="1">
      <c r="A15" s="258"/>
      <c r="B15" s="257"/>
      <c r="C15" s="251"/>
      <c r="D15" s="275"/>
      <c r="E15" s="253"/>
      <c r="F15" s="254"/>
      <c r="G15" s="254"/>
      <c r="H15" s="254"/>
      <c r="I15" s="254"/>
      <c r="J15" s="255"/>
      <c r="K15" s="255"/>
      <c r="L15" s="255"/>
      <c r="M15" s="255"/>
      <c r="N15" s="255"/>
      <c r="O15" s="256"/>
      <c r="P15" s="276"/>
      <c r="R15" s="321"/>
    </row>
    <row r="16" spans="1:18" ht="12.75">
      <c r="A16" s="369">
        <v>2</v>
      </c>
      <c r="B16" s="353" t="s">
        <v>666</v>
      </c>
      <c r="C16" s="259" t="s">
        <v>39</v>
      </c>
      <c r="D16" s="260">
        <v>27018310</v>
      </c>
      <c r="E16" s="277" t="s">
        <v>957</v>
      </c>
      <c r="F16" s="262">
        <v>145</v>
      </c>
      <c r="G16" s="262">
        <f aca="true" t="shared" si="5" ref="G16:G23">F16</f>
        <v>145</v>
      </c>
      <c r="H16" s="262">
        <v>40</v>
      </c>
      <c r="I16" s="262">
        <v>22.5</v>
      </c>
      <c r="J16" s="264">
        <f aca="true" t="shared" si="6" ref="J16:K23">F16*H16</f>
        <v>5800</v>
      </c>
      <c r="K16" s="264">
        <f t="shared" si="6"/>
        <v>3262.5</v>
      </c>
      <c r="L16" s="264">
        <f aca="true" t="shared" si="7" ref="L16:L23">G16*20</f>
        <v>2900</v>
      </c>
      <c r="M16" s="264">
        <f>J16*15%</f>
        <v>870</v>
      </c>
      <c r="N16" s="265"/>
      <c r="O16" s="265"/>
      <c r="P16" s="266">
        <f aca="true" t="shared" si="8" ref="P16:P23">J16+K16+L16+M16+N16-O16</f>
        <v>12832.5</v>
      </c>
      <c r="R16" s="321"/>
    </row>
    <row r="17" spans="1:18" ht="12.75">
      <c r="A17" s="367"/>
      <c r="B17" s="364"/>
      <c r="C17" s="29" t="s">
        <v>41</v>
      </c>
      <c r="D17" s="2">
        <v>27018310</v>
      </c>
      <c r="E17" s="80" t="s">
        <v>952</v>
      </c>
      <c r="F17" s="26">
        <v>96</v>
      </c>
      <c r="G17" s="26">
        <f t="shared" si="5"/>
        <v>96</v>
      </c>
      <c r="H17" s="26">
        <v>40</v>
      </c>
      <c r="I17" s="26">
        <v>22.5</v>
      </c>
      <c r="J17" s="27">
        <f t="shared" si="6"/>
        <v>3840</v>
      </c>
      <c r="K17" s="27">
        <f t="shared" si="6"/>
        <v>2160</v>
      </c>
      <c r="L17" s="27">
        <f t="shared" si="7"/>
        <v>1920</v>
      </c>
      <c r="M17" s="27">
        <v>0</v>
      </c>
      <c r="N17" s="131"/>
      <c r="O17" s="131"/>
      <c r="P17" s="267">
        <f t="shared" si="8"/>
        <v>7920</v>
      </c>
      <c r="R17" s="321"/>
    </row>
    <row r="18" spans="1:18" ht="12.75">
      <c r="A18" s="367"/>
      <c r="B18" s="364"/>
      <c r="C18" s="29" t="s">
        <v>42</v>
      </c>
      <c r="D18" s="2">
        <v>27018310</v>
      </c>
      <c r="E18" s="80" t="s">
        <v>951</v>
      </c>
      <c r="F18" s="26">
        <v>96</v>
      </c>
      <c r="G18" s="26">
        <f t="shared" si="5"/>
        <v>96</v>
      </c>
      <c r="H18" s="26">
        <v>40</v>
      </c>
      <c r="I18" s="26">
        <v>22.5</v>
      </c>
      <c r="J18" s="27">
        <f t="shared" si="6"/>
        <v>3840</v>
      </c>
      <c r="K18" s="27">
        <f t="shared" si="6"/>
        <v>2160</v>
      </c>
      <c r="L18" s="27">
        <f t="shared" si="7"/>
        <v>1920</v>
      </c>
      <c r="M18" s="27">
        <v>0</v>
      </c>
      <c r="N18" s="131"/>
      <c r="O18" s="131"/>
      <c r="P18" s="267">
        <f t="shared" si="8"/>
        <v>7920</v>
      </c>
      <c r="R18" s="321"/>
    </row>
    <row r="19" spans="1:18" ht="12.75">
      <c r="A19" s="367"/>
      <c r="B19" s="364"/>
      <c r="C19" s="29" t="s">
        <v>43</v>
      </c>
      <c r="D19" s="2">
        <v>27018310</v>
      </c>
      <c r="E19" s="80" t="s">
        <v>953</v>
      </c>
      <c r="F19" s="26">
        <v>161</v>
      </c>
      <c r="G19" s="26">
        <f t="shared" si="5"/>
        <v>161</v>
      </c>
      <c r="H19" s="26">
        <v>40</v>
      </c>
      <c r="I19" s="26">
        <v>22.5</v>
      </c>
      <c r="J19" s="27">
        <f t="shared" si="6"/>
        <v>6440</v>
      </c>
      <c r="K19" s="27">
        <f t="shared" si="6"/>
        <v>3622.5</v>
      </c>
      <c r="L19" s="27">
        <f t="shared" si="7"/>
        <v>3220</v>
      </c>
      <c r="M19" s="27">
        <v>0</v>
      </c>
      <c r="N19" s="131"/>
      <c r="O19" s="131"/>
      <c r="P19" s="267">
        <f t="shared" si="8"/>
        <v>13282.5</v>
      </c>
      <c r="R19" s="321"/>
    </row>
    <row r="20" spans="1:18" ht="12.75">
      <c r="A20" s="367"/>
      <c r="B20" s="364"/>
      <c r="C20" s="29" t="s">
        <v>44</v>
      </c>
      <c r="D20" s="2">
        <v>27018310</v>
      </c>
      <c r="E20" s="80" t="s">
        <v>956</v>
      </c>
      <c r="F20" s="26">
        <v>34</v>
      </c>
      <c r="G20" s="26">
        <f t="shared" si="5"/>
        <v>34</v>
      </c>
      <c r="H20" s="26">
        <v>40</v>
      </c>
      <c r="I20" s="26">
        <v>22.5</v>
      </c>
      <c r="J20" s="27">
        <f t="shared" si="6"/>
        <v>1360</v>
      </c>
      <c r="K20" s="27">
        <f t="shared" si="6"/>
        <v>765</v>
      </c>
      <c r="L20" s="27">
        <f t="shared" si="7"/>
        <v>680</v>
      </c>
      <c r="M20" s="27">
        <v>0</v>
      </c>
      <c r="N20" s="131"/>
      <c r="O20" s="131"/>
      <c r="P20" s="267">
        <f t="shared" si="8"/>
        <v>2805</v>
      </c>
      <c r="R20" s="321"/>
    </row>
    <row r="21" spans="1:18" ht="12.75">
      <c r="A21" s="367"/>
      <c r="B21" s="364"/>
      <c r="C21" s="70" t="s">
        <v>137</v>
      </c>
      <c r="D21" s="2">
        <v>27018310</v>
      </c>
      <c r="E21" s="85" t="s">
        <v>954</v>
      </c>
      <c r="F21" s="26">
        <v>34</v>
      </c>
      <c r="G21" s="26">
        <f t="shared" si="5"/>
        <v>34</v>
      </c>
      <c r="H21" s="26">
        <v>40</v>
      </c>
      <c r="I21" s="26">
        <v>22.5</v>
      </c>
      <c r="J21" s="27">
        <f t="shared" si="6"/>
        <v>1360</v>
      </c>
      <c r="K21" s="27">
        <f t="shared" si="6"/>
        <v>765</v>
      </c>
      <c r="L21" s="27">
        <f t="shared" si="7"/>
        <v>680</v>
      </c>
      <c r="M21" s="27">
        <v>0</v>
      </c>
      <c r="N21" s="131"/>
      <c r="O21" s="131"/>
      <c r="P21" s="267">
        <f t="shared" si="8"/>
        <v>2805</v>
      </c>
      <c r="R21" s="321"/>
    </row>
    <row r="22" spans="1:18" ht="12.75">
      <c r="A22" s="367"/>
      <c r="B22" s="364"/>
      <c r="C22" s="70" t="s">
        <v>147</v>
      </c>
      <c r="D22" s="2">
        <v>30644046</v>
      </c>
      <c r="E22" s="225" t="s">
        <v>449</v>
      </c>
      <c r="F22" s="26">
        <v>0</v>
      </c>
      <c r="G22" s="71">
        <f t="shared" si="5"/>
        <v>0</v>
      </c>
      <c r="H22" s="26">
        <v>40</v>
      </c>
      <c r="I22" s="26">
        <v>22.5</v>
      </c>
      <c r="J22" s="27">
        <f t="shared" si="6"/>
        <v>0</v>
      </c>
      <c r="K22" s="27">
        <f t="shared" si="6"/>
        <v>0</v>
      </c>
      <c r="L22" s="27">
        <f t="shared" si="7"/>
        <v>0</v>
      </c>
      <c r="M22" s="27">
        <v>0</v>
      </c>
      <c r="N22" s="131"/>
      <c r="O22" s="131"/>
      <c r="P22" s="267">
        <f t="shared" si="8"/>
        <v>0</v>
      </c>
      <c r="R22" s="321"/>
    </row>
    <row r="23" spans="1:18" ht="12.75">
      <c r="A23" s="367"/>
      <c r="B23" s="364"/>
      <c r="C23" s="70" t="s">
        <v>157</v>
      </c>
      <c r="D23" s="9">
        <v>27018310</v>
      </c>
      <c r="E23" s="85" t="s">
        <v>955</v>
      </c>
      <c r="F23" s="26">
        <v>24</v>
      </c>
      <c r="G23" s="71">
        <f t="shared" si="5"/>
        <v>24</v>
      </c>
      <c r="H23" s="26">
        <v>40</v>
      </c>
      <c r="I23" s="26">
        <v>22.5</v>
      </c>
      <c r="J23" s="27">
        <f t="shared" si="6"/>
        <v>960</v>
      </c>
      <c r="K23" s="27">
        <f t="shared" si="6"/>
        <v>540</v>
      </c>
      <c r="L23" s="27">
        <f t="shared" si="7"/>
        <v>480</v>
      </c>
      <c r="M23" s="27">
        <v>0</v>
      </c>
      <c r="N23" s="166"/>
      <c r="O23" s="166"/>
      <c r="P23" s="267">
        <f t="shared" si="8"/>
        <v>1980</v>
      </c>
      <c r="R23" s="321"/>
    </row>
    <row r="24" spans="1:18" ht="13.5" thickBot="1">
      <c r="A24" s="368"/>
      <c r="B24" s="365"/>
      <c r="C24" s="268" t="s">
        <v>37</v>
      </c>
      <c r="D24" s="278"/>
      <c r="E24" s="270"/>
      <c r="F24" s="271">
        <f>SUM(F16:F23)</f>
        <v>590</v>
      </c>
      <c r="G24" s="271">
        <f>SUM(G16:G23)</f>
        <v>590</v>
      </c>
      <c r="H24" s="271"/>
      <c r="I24" s="271"/>
      <c r="J24" s="272">
        <f aca="true" t="shared" si="9" ref="J24:O24">SUM(J16:J23)</f>
        <v>23600</v>
      </c>
      <c r="K24" s="272">
        <f t="shared" si="9"/>
        <v>13275</v>
      </c>
      <c r="L24" s="272">
        <f t="shared" si="9"/>
        <v>11800</v>
      </c>
      <c r="M24" s="272">
        <f t="shared" si="9"/>
        <v>870</v>
      </c>
      <c r="N24" s="272">
        <f t="shared" si="9"/>
        <v>0</v>
      </c>
      <c r="O24" s="273">
        <f t="shared" si="9"/>
        <v>0</v>
      </c>
      <c r="P24" s="274">
        <f>SUM(P16:P23)</f>
        <v>49545</v>
      </c>
      <c r="R24" s="322"/>
    </row>
    <row r="25" spans="1:18" ht="13.5" thickBot="1">
      <c r="A25" s="258"/>
      <c r="B25" s="257"/>
      <c r="C25" s="251"/>
      <c r="D25" s="275"/>
      <c r="E25" s="253"/>
      <c r="F25" s="254"/>
      <c r="G25" s="254"/>
      <c r="H25" s="254"/>
      <c r="I25" s="254"/>
      <c r="J25" s="255"/>
      <c r="K25" s="255"/>
      <c r="L25" s="255"/>
      <c r="M25" s="255"/>
      <c r="N25" s="255"/>
      <c r="O25" s="256"/>
      <c r="P25" s="276"/>
      <c r="R25" s="321"/>
    </row>
    <row r="26" spans="1:18" ht="12.75">
      <c r="A26" s="370">
        <v>3</v>
      </c>
      <c r="B26" s="353" t="s">
        <v>45</v>
      </c>
      <c r="C26" s="280" t="s">
        <v>46</v>
      </c>
      <c r="D26" s="281">
        <v>19893500</v>
      </c>
      <c r="E26" s="282" t="s">
        <v>868</v>
      </c>
      <c r="F26" s="283">
        <v>34</v>
      </c>
      <c r="G26" s="283">
        <f aca="true" t="shared" si="10" ref="G26:G32">F26</f>
        <v>34</v>
      </c>
      <c r="H26" s="283">
        <v>40</v>
      </c>
      <c r="I26" s="283">
        <v>22.5</v>
      </c>
      <c r="J26" s="284">
        <f aca="true" t="shared" si="11" ref="J26:K32">F26*H26</f>
        <v>1360</v>
      </c>
      <c r="K26" s="284">
        <f t="shared" si="11"/>
        <v>765</v>
      </c>
      <c r="L26" s="284">
        <f aca="true" t="shared" si="12" ref="L26:L32">G26*20</f>
        <v>680</v>
      </c>
      <c r="M26" s="284">
        <f>J26*15%</f>
        <v>204</v>
      </c>
      <c r="N26" s="285"/>
      <c r="O26" s="285"/>
      <c r="P26" s="286">
        <f aca="true" t="shared" si="13" ref="P26:P32">J26+K26+L26+M26+N26-O26</f>
        <v>3009</v>
      </c>
      <c r="R26" s="321"/>
    </row>
    <row r="27" spans="1:18" ht="12.75">
      <c r="A27" s="371"/>
      <c r="B27" s="364"/>
      <c r="C27" s="29" t="s">
        <v>48</v>
      </c>
      <c r="D27" s="2">
        <v>19613650</v>
      </c>
      <c r="E27" s="80" t="s">
        <v>902</v>
      </c>
      <c r="F27" s="26">
        <v>116</v>
      </c>
      <c r="G27" s="26">
        <f>F27</f>
        <v>116</v>
      </c>
      <c r="H27" s="26">
        <v>40</v>
      </c>
      <c r="I27" s="26">
        <v>22.5</v>
      </c>
      <c r="J27" s="27">
        <f t="shared" si="11"/>
        <v>4640</v>
      </c>
      <c r="K27" s="27">
        <f t="shared" si="11"/>
        <v>2610</v>
      </c>
      <c r="L27" s="27">
        <f>G27*20</f>
        <v>2320</v>
      </c>
      <c r="M27" s="27">
        <v>0</v>
      </c>
      <c r="N27" s="131"/>
      <c r="O27" s="131"/>
      <c r="P27" s="267">
        <f>J27+K27+L27+M27+N27-O27</f>
        <v>9570</v>
      </c>
      <c r="R27" s="321"/>
    </row>
    <row r="28" spans="1:18" ht="12.75">
      <c r="A28" s="371"/>
      <c r="B28" s="364"/>
      <c r="C28" s="70" t="s">
        <v>138</v>
      </c>
      <c r="D28" s="9">
        <v>19893470</v>
      </c>
      <c r="E28" s="85" t="s">
        <v>877</v>
      </c>
      <c r="F28" s="26">
        <v>34</v>
      </c>
      <c r="G28" s="71">
        <f>F28</f>
        <v>34</v>
      </c>
      <c r="H28" s="26">
        <v>40</v>
      </c>
      <c r="I28" s="26">
        <v>22.5</v>
      </c>
      <c r="J28" s="27">
        <f t="shared" si="11"/>
        <v>1360</v>
      </c>
      <c r="K28" s="27">
        <f t="shared" si="11"/>
        <v>765</v>
      </c>
      <c r="L28" s="27">
        <f>G28*20</f>
        <v>680</v>
      </c>
      <c r="M28" s="27">
        <v>0</v>
      </c>
      <c r="N28" s="131"/>
      <c r="O28" s="131"/>
      <c r="P28" s="267">
        <f>J28+K28+L28+M28+N28-O28</f>
        <v>2805</v>
      </c>
      <c r="R28" s="321"/>
    </row>
    <row r="29" spans="1:18" ht="12.75">
      <c r="A29" s="371"/>
      <c r="B29" s="364"/>
      <c r="C29" s="29" t="s">
        <v>47</v>
      </c>
      <c r="D29" s="2">
        <v>19935524</v>
      </c>
      <c r="E29" s="80" t="s">
        <v>913</v>
      </c>
      <c r="F29" s="26">
        <v>124</v>
      </c>
      <c r="G29" s="26">
        <f t="shared" si="10"/>
        <v>124</v>
      </c>
      <c r="H29" s="26">
        <v>40</v>
      </c>
      <c r="I29" s="26">
        <v>22.5</v>
      </c>
      <c r="J29" s="27">
        <f t="shared" si="11"/>
        <v>4960</v>
      </c>
      <c r="K29" s="27">
        <f t="shared" si="11"/>
        <v>2790</v>
      </c>
      <c r="L29" s="27">
        <f t="shared" si="12"/>
        <v>2480</v>
      </c>
      <c r="M29" s="27">
        <v>0</v>
      </c>
      <c r="N29" s="131"/>
      <c r="O29" s="131"/>
      <c r="P29" s="267">
        <f t="shared" si="13"/>
        <v>10230</v>
      </c>
      <c r="R29" s="321"/>
    </row>
    <row r="30" spans="1:18" ht="12.75">
      <c r="A30" s="371"/>
      <c r="B30" s="364"/>
      <c r="C30" s="128" t="s">
        <v>49</v>
      </c>
      <c r="D30" s="2">
        <v>30455527</v>
      </c>
      <c r="E30" s="80" t="s">
        <v>959</v>
      </c>
      <c r="F30" s="26">
        <v>84</v>
      </c>
      <c r="G30" s="26">
        <f t="shared" si="10"/>
        <v>84</v>
      </c>
      <c r="H30" s="26">
        <v>40</v>
      </c>
      <c r="I30" s="26">
        <v>22.5</v>
      </c>
      <c r="J30" s="27">
        <f t="shared" si="11"/>
        <v>3360</v>
      </c>
      <c r="K30" s="27">
        <f t="shared" si="11"/>
        <v>1890</v>
      </c>
      <c r="L30" s="27">
        <f t="shared" si="12"/>
        <v>1680</v>
      </c>
      <c r="M30" s="27">
        <v>0</v>
      </c>
      <c r="N30" s="131"/>
      <c r="O30" s="131"/>
      <c r="P30" s="267">
        <f t="shared" si="13"/>
        <v>6930</v>
      </c>
      <c r="Q30" s="242"/>
      <c r="R30" s="321"/>
    </row>
    <row r="31" spans="1:18" ht="12.75">
      <c r="A31" s="371"/>
      <c r="B31" s="364"/>
      <c r="C31" s="29" t="s">
        <v>50</v>
      </c>
      <c r="D31" s="2">
        <v>20124275</v>
      </c>
      <c r="E31" s="80" t="s">
        <v>906</v>
      </c>
      <c r="F31" s="26">
        <v>99</v>
      </c>
      <c r="G31" s="26">
        <f t="shared" si="10"/>
        <v>99</v>
      </c>
      <c r="H31" s="26">
        <v>40</v>
      </c>
      <c r="I31" s="26">
        <v>22.5</v>
      </c>
      <c r="J31" s="27">
        <f t="shared" si="11"/>
        <v>3960</v>
      </c>
      <c r="K31" s="27">
        <f t="shared" si="11"/>
        <v>2227.5</v>
      </c>
      <c r="L31" s="27">
        <f t="shared" si="12"/>
        <v>1980</v>
      </c>
      <c r="M31" s="27">
        <v>0</v>
      </c>
      <c r="N31" s="131"/>
      <c r="O31" s="131"/>
      <c r="P31" s="267">
        <f t="shared" si="13"/>
        <v>8167.5</v>
      </c>
      <c r="Q31" s="279"/>
      <c r="R31" s="321"/>
    </row>
    <row r="32" spans="1:18" ht="12.75">
      <c r="A32" s="371"/>
      <c r="B32" s="364"/>
      <c r="C32" s="29" t="s">
        <v>51</v>
      </c>
      <c r="D32" s="2">
        <v>19893810</v>
      </c>
      <c r="E32" s="80" t="s">
        <v>944</v>
      </c>
      <c r="F32" s="26">
        <v>99</v>
      </c>
      <c r="G32" s="26">
        <f t="shared" si="10"/>
        <v>99</v>
      </c>
      <c r="H32" s="26">
        <v>40</v>
      </c>
      <c r="I32" s="26">
        <v>22.5</v>
      </c>
      <c r="J32" s="27">
        <f t="shared" si="11"/>
        <v>3960</v>
      </c>
      <c r="K32" s="27">
        <f t="shared" si="11"/>
        <v>2227.5</v>
      </c>
      <c r="L32" s="27">
        <f t="shared" si="12"/>
        <v>1980</v>
      </c>
      <c r="M32" s="27">
        <v>0</v>
      </c>
      <c r="N32" s="131"/>
      <c r="O32" s="131"/>
      <c r="P32" s="267">
        <f t="shared" si="13"/>
        <v>8167.5</v>
      </c>
      <c r="Q32" s="256"/>
      <c r="R32" s="321"/>
    </row>
    <row r="33" spans="1:18" ht="13.5" thickBot="1">
      <c r="A33" s="372"/>
      <c r="B33" s="365"/>
      <c r="C33" s="268" t="s">
        <v>37</v>
      </c>
      <c r="D33" s="287"/>
      <c r="E33" s="270"/>
      <c r="F33" s="271">
        <f>SUM(F26:F32)</f>
        <v>590</v>
      </c>
      <c r="G33" s="288">
        <f>SUM(G26:G32)</f>
        <v>590</v>
      </c>
      <c r="H33" s="271"/>
      <c r="I33" s="271"/>
      <c r="J33" s="272">
        <f aca="true" t="shared" si="14" ref="J33:P33">SUM(J26:J32)</f>
        <v>23600</v>
      </c>
      <c r="K33" s="272">
        <f t="shared" si="14"/>
        <v>13275</v>
      </c>
      <c r="L33" s="272">
        <f t="shared" si="14"/>
        <v>11800</v>
      </c>
      <c r="M33" s="272">
        <f t="shared" si="14"/>
        <v>204</v>
      </c>
      <c r="N33" s="272">
        <f t="shared" si="14"/>
        <v>0</v>
      </c>
      <c r="O33" s="273">
        <f t="shared" si="14"/>
        <v>0</v>
      </c>
      <c r="P33" s="274">
        <f t="shared" si="14"/>
        <v>48879</v>
      </c>
      <c r="Q33" s="256"/>
      <c r="R33" s="322"/>
    </row>
    <row r="34" spans="1:18" ht="13.5" thickBot="1">
      <c r="A34" s="19"/>
      <c r="B34" s="19"/>
      <c r="C34" s="19"/>
      <c r="D34" s="18"/>
      <c r="E34" s="112"/>
      <c r="F34" s="67"/>
      <c r="G34" s="67"/>
      <c r="H34" s="67"/>
      <c r="I34" s="67"/>
      <c r="J34" s="68"/>
      <c r="K34" s="68"/>
      <c r="L34" s="68"/>
      <c r="M34" s="68"/>
      <c r="N34" s="68"/>
      <c r="O34" s="181"/>
      <c r="P34" s="68"/>
      <c r="Q34" s="256"/>
      <c r="R34" s="321"/>
    </row>
    <row r="35" spans="1:18" ht="12.75">
      <c r="A35" s="369">
        <v>4</v>
      </c>
      <c r="B35" s="353" t="s">
        <v>52</v>
      </c>
      <c r="C35" s="289" t="s">
        <v>148</v>
      </c>
      <c r="D35" s="281">
        <v>17153726</v>
      </c>
      <c r="E35" s="277" t="s">
        <v>934</v>
      </c>
      <c r="F35" s="262">
        <v>162</v>
      </c>
      <c r="G35" s="262">
        <f aca="true" t="shared" si="15" ref="G35:G41">F35</f>
        <v>162</v>
      </c>
      <c r="H35" s="262">
        <v>40</v>
      </c>
      <c r="I35" s="262">
        <v>22.5</v>
      </c>
      <c r="J35" s="264">
        <f aca="true" t="shared" si="16" ref="J35:K39">F35*H35</f>
        <v>6480</v>
      </c>
      <c r="K35" s="264">
        <f t="shared" si="16"/>
        <v>3645</v>
      </c>
      <c r="L35" s="264">
        <f aca="true" t="shared" si="17" ref="L35:L41">G35*20</f>
        <v>3240</v>
      </c>
      <c r="M35" s="264">
        <f>J35*15%</f>
        <v>972</v>
      </c>
      <c r="N35" s="265"/>
      <c r="O35" s="265"/>
      <c r="P35" s="266">
        <f aca="true" t="shared" si="18" ref="P35:P41">J35+K35+L35+M35+N35-O35</f>
        <v>14337</v>
      </c>
      <c r="Q35" s="256"/>
      <c r="R35" s="321"/>
    </row>
    <row r="36" spans="1:18" ht="12.75">
      <c r="A36" s="367"/>
      <c r="B36" s="364"/>
      <c r="C36" s="29" t="s">
        <v>130</v>
      </c>
      <c r="D36" s="2">
        <v>17153726</v>
      </c>
      <c r="E36" s="124" t="s">
        <v>938</v>
      </c>
      <c r="F36" s="26">
        <v>126</v>
      </c>
      <c r="G36" s="26">
        <f t="shared" si="15"/>
        <v>126</v>
      </c>
      <c r="H36" s="26">
        <v>40</v>
      </c>
      <c r="I36" s="26">
        <v>22.5</v>
      </c>
      <c r="J36" s="27">
        <f t="shared" si="16"/>
        <v>5040</v>
      </c>
      <c r="K36" s="27">
        <f t="shared" si="16"/>
        <v>2835</v>
      </c>
      <c r="L36" s="27">
        <f t="shared" si="17"/>
        <v>2520</v>
      </c>
      <c r="M36" s="27">
        <v>0</v>
      </c>
      <c r="N36" s="131"/>
      <c r="O36" s="131"/>
      <c r="P36" s="267">
        <f t="shared" si="18"/>
        <v>10395</v>
      </c>
      <c r="Q36" s="256"/>
      <c r="R36" s="321"/>
    </row>
    <row r="37" spans="1:18" ht="12.75">
      <c r="A37" s="367"/>
      <c r="B37" s="364"/>
      <c r="C37" s="29" t="s">
        <v>551</v>
      </c>
      <c r="D37" s="2">
        <v>17153726</v>
      </c>
      <c r="E37" s="80" t="s">
        <v>936</v>
      </c>
      <c r="F37" s="26">
        <v>68</v>
      </c>
      <c r="G37" s="26">
        <f t="shared" si="15"/>
        <v>68</v>
      </c>
      <c r="H37" s="26">
        <v>40</v>
      </c>
      <c r="I37" s="26">
        <v>22.5</v>
      </c>
      <c r="J37" s="27">
        <f t="shared" si="16"/>
        <v>2720</v>
      </c>
      <c r="K37" s="27">
        <f t="shared" si="16"/>
        <v>1530</v>
      </c>
      <c r="L37" s="27">
        <f t="shared" si="17"/>
        <v>1360</v>
      </c>
      <c r="M37" s="27">
        <v>0</v>
      </c>
      <c r="N37" s="131"/>
      <c r="O37" s="131"/>
      <c r="P37" s="267">
        <f t="shared" si="18"/>
        <v>5610</v>
      </c>
      <c r="Q37" s="256"/>
      <c r="R37" s="321"/>
    </row>
    <row r="38" spans="1:18" ht="12.75">
      <c r="A38" s="367"/>
      <c r="B38" s="364"/>
      <c r="C38" s="251" t="s">
        <v>53</v>
      </c>
      <c r="D38" s="2">
        <v>17153726</v>
      </c>
      <c r="E38" s="80" t="s">
        <v>935</v>
      </c>
      <c r="F38" s="26">
        <v>96</v>
      </c>
      <c r="G38" s="26">
        <f t="shared" si="15"/>
        <v>96</v>
      </c>
      <c r="H38" s="26">
        <v>40</v>
      </c>
      <c r="I38" s="26">
        <v>22.5</v>
      </c>
      <c r="J38" s="27">
        <f t="shared" si="16"/>
        <v>3840</v>
      </c>
      <c r="K38" s="27">
        <f t="shared" si="16"/>
        <v>2160</v>
      </c>
      <c r="L38" s="27">
        <f t="shared" si="17"/>
        <v>1920</v>
      </c>
      <c r="M38" s="27">
        <v>0</v>
      </c>
      <c r="N38" s="131"/>
      <c r="O38" s="131"/>
      <c r="P38" s="267">
        <f t="shared" si="18"/>
        <v>7920</v>
      </c>
      <c r="Q38" s="242"/>
      <c r="R38" s="321"/>
    </row>
    <row r="39" spans="1:18" ht="12.75">
      <c r="A39" s="367"/>
      <c r="B39" s="364"/>
      <c r="C39" s="29" t="s">
        <v>133</v>
      </c>
      <c r="D39" s="2">
        <v>17153726</v>
      </c>
      <c r="E39" s="80" t="s">
        <v>940</v>
      </c>
      <c r="F39" s="26">
        <v>8</v>
      </c>
      <c r="G39" s="26">
        <f t="shared" si="15"/>
        <v>8</v>
      </c>
      <c r="H39" s="26">
        <v>40</v>
      </c>
      <c r="I39" s="26">
        <v>22.5</v>
      </c>
      <c r="J39" s="27">
        <f t="shared" si="16"/>
        <v>320</v>
      </c>
      <c r="K39" s="27">
        <f t="shared" si="16"/>
        <v>180</v>
      </c>
      <c r="L39" s="27">
        <f t="shared" si="17"/>
        <v>160</v>
      </c>
      <c r="M39" s="27">
        <v>0</v>
      </c>
      <c r="N39" s="131"/>
      <c r="O39" s="131"/>
      <c r="P39" s="267">
        <f t="shared" si="18"/>
        <v>660</v>
      </c>
      <c r="R39" s="321"/>
    </row>
    <row r="40" spans="1:18" ht="12.75">
      <c r="A40" s="367"/>
      <c r="B40" s="364"/>
      <c r="C40" s="74" t="s">
        <v>139</v>
      </c>
      <c r="D40" s="2">
        <v>17153726</v>
      </c>
      <c r="E40" s="80" t="s">
        <v>939</v>
      </c>
      <c r="F40" s="26">
        <v>96</v>
      </c>
      <c r="G40" s="26">
        <f t="shared" si="15"/>
        <v>96</v>
      </c>
      <c r="H40" s="26">
        <v>40</v>
      </c>
      <c r="I40" s="26">
        <v>22.5</v>
      </c>
      <c r="J40" s="27">
        <f>F40*H40</f>
        <v>3840</v>
      </c>
      <c r="K40" s="27">
        <f>G40*I40</f>
        <v>2160</v>
      </c>
      <c r="L40" s="27">
        <f t="shared" si="17"/>
        <v>1920</v>
      </c>
      <c r="M40" s="27">
        <v>0</v>
      </c>
      <c r="N40" s="131"/>
      <c r="O40" s="131"/>
      <c r="P40" s="267">
        <f t="shared" si="18"/>
        <v>7920</v>
      </c>
      <c r="R40" s="321"/>
    </row>
    <row r="41" spans="1:18" ht="12.75">
      <c r="A41" s="367"/>
      <c r="B41" s="364"/>
      <c r="C41" s="70" t="s">
        <v>140</v>
      </c>
      <c r="D41" s="9">
        <v>17153726</v>
      </c>
      <c r="E41" s="85" t="s">
        <v>937</v>
      </c>
      <c r="F41" s="71">
        <v>34</v>
      </c>
      <c r="G41" s="26">
        <f t="shared" si="15"/>
        <v>34</v>
      </c>
      <c r="H41" s="71">
        <v>40</v>
      </c>
      <c r="I41" s="71">
        <v>22.5</v>
      </c>
      <c r="J41" s="72">
        <f>F41*H41</f>
        <v>1360</v>
      </c>
      <c r="K41" s="72">
        <f>G41*I41</f>
        <v>765</v>
      </c>
      <c r="L41" s="72">
        <f t="shared" si="17"/>
        <v>680</v>
      </c>
      <c r="M41" s="72">
        <v>0</v>
      </c>
      <c r="N41" s="166"/>
      <c r="O41" s="166"/>
      <c r="P41" s="290">
        <f t="shared" si="18"/>
        <v>2805</v>
      </c>
      <c r="R41" s="321"/>
    </row>
    <row r="42" spans="1:18" ht="13.5" thickBot="1">
      <c r="A42" s="368"/>
      <c r="B42" s="365"/>
      <c r="C42" s="271" t="s">
        <v>37</v>
      </c>
      <c r="D42" s="287"/>
      <c r="E42" s="270"/>
      <c r="F42" s="271">
        <f>SUM(F35:F41)</f>
        <v>590</v>
      </c>
      <c r="G42" s="271">
        <f>SUM(G35:G41)</f>
        <v>590</v>
      </c>
      <c r="H42" s="271"/>
      <c r="I42" s="271"/>
      <c r="J42" s="272">
        <f aca="true" t="shared" si="19" ref="J42:P42">SUM(J35:J41)</f>
        <v>23600</v>
      </c>
      <c r="K42" s="272">
        <f t="shared" si="19"/>
        <v>13275</v>
      </c>
      <c r="L42" s="272">
        <f t="shared" si="19"/>
        <v>11800</v>
      </c>
      <c r="M42" s="272">
        <f t="shared" si="19"/>
        <v>972</v>
      </c>
      <c r="N42" s="272">
        <f t="shared" si="19"/>
        <v>0</v>
      </c>
      <c r="O42" s="273">
        <f t="shared" si="19"/>
        <v>0</v>
      </c>
      <c r="P42" s="274">
        <f t="shared" si="19"/>
        <v>49647</v>
      </c>
      <c r="R42" s="322"/>
    </row>
    <row r="43" spans="1:18" ht="13.5" thickBot="1">
      <c r="A43" s="244"/>
      <c r="B43" s="243"/>
      <c r="C43" s="19"/>
      <c r="D43" s="18"/>
      <c r="E43" s="112"/>
      <c r="F43" s="67"/>
      <c r="G43" s="67"/>
      <c r="H43" s="67"/>
      <c r="I43" s="67"/>
      <c r="J43" s="68"/>
      <c r="K43" s="68"/>
      <c r="L43" s="68"/>
      <c r="M43" s="68"/>
      <c r="N43" s="68"/>
      <c r="O43" s="181"/>
      <c r="P43" s="69"/>
      <c r="R43" s="321"/>
    </row>
    <row r="44" spans="1:18" ht="12.75">
      <c r="A44" s="369">
        <v>5</v>
      </c>
      <c r="B44" s="353" t="s">
        <v>55</v>
      </c>
      <c r="C44" s="280" t="s">
        <v>56</v>
      </c>
      <c r="D44" s="260">
        <v>28397840</v>
      </c>
      <c r="E44" s="277" t="s">
        <v>910</v>
      </c>
      <c r="F44" s="262">
        <v>242</v>
      </c>
      <c r="G44" s="262">
        <f aca="true" t="shared" si="20" ref="G44:G50">F44</f>
        <v>242</v>
      </c>
      <c r="H44" s="262">
        <v>40</v>
      </c>
      <c r="I44" s="262">
        <v>22.5</v>
      </c>
      <c r="J44" s="264">
        <f aca="true" t="shared" si="21" ref="J44:K50">F44*H44</f>
        <v>9680</v>
      </c>
      <c r="K44" s="264">
        <f t="shared" si="21"/>
        <v>5445</v>
      </c>
      <c r="L44" s="264">
        <f aca="true" t="shared" si="22" ref="L44:L50">G44*20</f>
        <v>4840</v>
      </c>
      <c r="M44" s="264">
        <f>J44*15%</f>
        <v>1452</v>
      </c>
      <c r="N44" s="265"/>
      <c r="O44" s="265"/>
      <c r="P44" s="266">
        <f aca="true" t="shared" si="23" ref="P44:P50">J44+K44+L44+M44+N44-O44</f>
        <v>21417</v>
      </c>
      <c r="R44" s="321"/>
    </row>
    <row r="45" spans="1:18" ht="12.75">
      <c r="A45" s="367"/>
      <c r="B45" s="364"/>
      <c r="C45" s="29" t="s">
        <v>57</v>
      </c>
      <c r="D45" s="2">
        <v>28397840</v>
      </c>
      <c r="E45" s="80" t="s">
        <v>909</v>
      </c>
      <c r="F45" s="26">
        <v>34</v>
      </c>
      <c r="G45" s="26">
        <f t="shared" si="20"/>
        <v>34</v>
      </c>
      <c r="H45" s="26">
        <v>40</v>
      </c>
      <c r="I45" s="26">
        <v>22.5</v>
      </c>
      <c r="J45" s="27">
        <f t="shared" si="21"/>
        <v>1360</v>
      </c>
      <c r="K45" s="27">
        <f t="shared" si="21"/>
        <v>765</v>
      </c>
      <c r="L45" s="27">
        <f t="shared" si="22"/>
        <v>680</v>
      </c>
      <c r="M45" s="27">
        <v>0</v>
      </c>
      <c r="N45" s="131"/>
      <c r="O45" s="131"/>
      <c r="P45" s="267">
        <f t="shared" si="23"/>
        <v>2805</v>
      </c>
      <c r="R45" s="321"/>
    </row>
    <row r="46" spans="1:18" ht="12.75">
      <c r="A46" s="367"/>
      <c r="B46" s="364"/>
      <c r="C46" s="29" t="s">
        <v>58</v>
      </c>
      <c r="D46" s="2">
        <v>19935575</v>
      </c>
      <c r="E46" s="80" t="s">
        <v>961</v>
      </c>
      <c r="F46" s="26">
        <v>24</v>
      </c>
      <c r="G46" s="26">
        <f t="shared" si="20"/>
        <v>24</v>
      </c>
      <c r="H46" s="26">
        <v>40</v>
      </c>
      <c r="I46" s="26">
        <v>22.5</v>
      </c>
      <c r="J46" s="27">
        <f t="shared" si="21"/>
        <v>960</v>
      </c>
      <c r="K46" s="27">
        <f t="shared" si="21"/>
        <v>540</v>
      </c>
      <c r="L46" s="27">
        <f t="shared" si="22"/>
        <v>480</v>
      </c>
      <c r="M46" s="27">
        <v>0</v>
      </c>
      <c r="N46" s="131"/>
      <c r="O46" s="131"/>
      <c r="P46" s="267">
        <f t="shared" si="23"/>
        <v>1980</v>
      </c>
      <c r="R46" s="321"/>
    </row>
    <row r="47" spans="1:18" ht="12.75">
      <c r="A47" s="367"/>
      <c r="B47" s="364"/>
      <c r="C47" s="29" t="s">
        <v>60</v>
      </c>
      <c r="D47" s="2">
        <v>19812300</v>
      </c>
      <c r="E47" s="80" t="s">
        <v>927</v>
      </c>
      <c r="F47" s="26">
        <v>24</v>
      </c>
      <c r="G47" s="26">
        <f t="shared" si="20"/>
        <v>24</v>
      </c>
      <c r="H47" s="26">
        <v>40</v>
      </c>
      <c r="I47" s="26">
        <v>22.5</v>
      </c>
      <c r="J47" s="27">
        <f t="shared" si="21"/>
        <v>960</v>
      </c>
      <c r="K47" s="27">
        <f t="shared" si="21"/>
        <v>540</v>
      </c>
      <c r="L47" s="27">
        <f t="shared" si="22"/>
        <v>480</v>
      </c>
      <c r="M47" s="27">
        <v>0</v>
      </c>
      <c r="N47" s="131"/>
      <c r="O47" s="131"/>
      <c r="P47" s="267">
        <f t="shared" si="23"/>
        <v>1980</v>
      </c>
      <c r="R47" s="321"/>
    </row>
    <row r="48" spans="1:18" ht="12.75">
      <c r="A48" s="367"/>
      <c r="B48" s="364"/>
      <c r="C48" s="29" t="s">
        <v>59</v>
      </c>
      <c r="D48" s="2">
        <v>33277351</v>
      </c>
      <c r="E48" s="80" t="s">
        <v>890</v>
      </c>
      <c r="F48" s="26">
        <v>218</v>
      </c>
      <c r="G48" s="26">
        <f>F48</f>
        <v>218</v>
      </c>
      <c r="H48" s="26">
        <v>40</v>
      </c>
      <c r="I48" s="26">
        <v>22.5</v>
      </c>
      <c r="J48" s="27">
        <f t="shared" si="21"/>
        <v>8720</v>
      </c>
      <c r="K48" s="27">
        <f t="shared" si="21"/>
        <v>4905</v>
      </c>
      <c r="L48" s="27">
        <f>G48*20</f>
        <v>4360</v>
      </c>
      <c r="M48" s="27">
        <v>0</v>
      </c>
      <c r="N48" s="131"/>
      <c r="O48" s="131"/>
      <c r="P48" s="267">
        <f>J48+K48+L48+M48+N48-O48</f>
        <v>17985</v>
      </c>
      <c r="R48" s="321"/>
    </row>
    <row r="49" spans="1:18" ht="12.75">
      <c r="A49" s="367"/>
      <c r="B49" s="364"/>
      <c r="C49" s="29" t="s">
        <v>141</v>
      </c>
      <c r="D49" s="2">
        <v>11777755</v>
      </c>
      <c r="E49" s="80" t="s">
        <v>885</v>
      </c>
      <c r="F49" s="26">
        <v>24</v>
      </c>
      <c r="G49" s="26">
        <f t="shared" si="20"/>
        <v>24</v>
      </c>
      <c r="H49" s="26">
        <v>40</v>
      </c>
      <c r="I49" s="26">
        <v>22.5</v>
      </c>
      <c r="J49" s="27">
        <f t="shared" si="21"/>
        <v>960</v>
      </c>
      <c r="K49" s="27">
        <f t="shared" si="21"/>
        <v>540</v>
      </c>
      <c r="L49" s="27">
        <f t="shared" si="22"/>
        <v>480</v>
      </c>
      <c r="M49" s="27">
        <v>0</v>
      </c>
      <c r="N49" s="131"/>
      <c r="O49" s="131"/>
      <c r="P49" s="267">
        <f t="shared" si="23"/>
        <v>1980</v>
      </c>
      <c r="R49" s="321"/>
    </row>
    <row r="50" spans="1:18" ht="12.75">
      <c r="A50" s="367"/>
      <c r="B50" s="364"/>
      <c r="C50" s="29" t="s">
        <v>142</v>
      </c>
      <c r="D50" s="2">
        <v>11777755</v>
      </c>
      <c r="E50" s="80" t="s">
        <v>884</v>
      </c>
      <c r="F50" s="26">
        <v>24</v>
      </c>
      <c r="G50" s="26">
        <f t="shared" si="20"/>
        <v>24</v>
      </c>
      <c r="H50" s="26">
        <v>40</v>
      </c>
      <c r="I50" s="26">
        <v>22.5</v>
      </c>
      <c r="J50" s="27">
        <f t="shared" si="21"/>
        <v>960</v>
      </c>
      <c r="K50" s="27">
        <f t="shared" si="21"/>
        <v>540</v>
      </c>
      <c r="L50" s="27">
        <f t="shared" si="22"/>
        <v>480</v>
      </c>
      <c r="M50" s="27">
        <v>0</v>
      </c>
      <c r="N50" s="131"/>
      <c r="O50" s="131"/>
      <c r="P50" s="267">
        <f t="shared" si="23"/>
        <v>1980</v>
      </c>
      <c r="R50" s="321"/>
    </row>
    <row r="51" spans="1:18" ht="13.5" thickBot="1">
      <c r="A51" s="368"/>
      <c r="B51" s="365"/>
      <c r="C51" s="268" t="s">
        <v>37</v>
      </c>
      <c r="D51" s="287"/>
      <c r="E51" s="270"/>
      <c r="F51" s="271">
        <f>SUM(F44:F50)</f>
        <v>590</v>
      </c>
      <c r="G51" s="271">
        <f>SUM(G44:G50)</f>
        <v>590</v>
      </c>
      <c r="H51" s="271"/>
      <c r="I51" s="271"/>
      <c r="J51" s="272">
        <f aca="true" t="shared" si="24" ref="J51:P51">SUM(J44:J50)</f>
        <v>23600</v>
      </c>
      <c r="K51" s="272">
        <f t="shared" si="24"/>
        <v>13275</v>
      </c>
      <c r="L51" s="272">
        <f t="shared" si="24"/>
        <v>11800</v>
      </c>
      <c r="M51" s="272">
        <f t="shared" si="24"/>
        <v>1452</v>
      </c>
      <c r="N51" s="272">
        <f t="shared" si="24"/>
        <v>0</v>
      </c>
      <c r="O51" s="273">
        <f t="shared" si="24"/>
        <v>0</v>
      </c>
      <c r="P51" s="274">
        <f t="shared" si="24"/>
        <v>50127</v>
      </c>
      <c r="R51" s="322"/>
    </row>
    <row r="52" spans="1:18" ht="13.5" thickBot="1">
      <c r="A52" s="242"/>
      <c r="B52" s="242"/>
      <c r="C52" s="19"/>
      <c r="D52" s="18"/>
      <c r="E52" s="112"/>
      <c r="F52" s="67"/>
      <c r="G52" s="67"/>
      <c r="H52" s="67"/>
      <c r="I52" s="67"/>
      <c r="J52" s="68"/>
      <c r="K52" s="68"/>
      <c r="L52" s="68"/>
      <c r="M52" s="68"/>
      <c r="N52" s="68"/>
      <c r="O52" s="181"/>
      <c r="P52" s="68"/>
      <c r="R52" s="321"/>
    </row>
    <row r="53" spans="1:18" ht="12.75">
      <c r="A53" s="369">
        <v>6</v>
      </c>
      <c r="B53" s="373" t="s">
        <v>153</v>
      </c>
      <c r="C53" s="280" t="s">
        <v>65</v>
      </c>
      <c r="D53" s="260">
        <v>27597939</v>
      </c>
      <c r="E53" s="277" t="s">
        <v>915</v>
      </c>
      <c r="F53" s="262">
        <v>77</v>
      </c>
      <c r="G53" s="262">
        <f aca="true" t="shared" si="25" ref="G53:G64">F53</f>
        <v>77</v>
      </c>
      <c r="H53" s="262">
        <v>40</v>
      </c>
      <c r="I53" s="262">
        <v>22.5</v>
      </c>
      <c r="J53" s="264">
        <f aca="true" t="shared" si="26" ref="J53:K64">F53*H53</f>
        <v>3080</v>
      </c>
      <c r="K53" s="264">
        <f t="shared" si="26"/>
        <v>1732.5</v>
      </c>
      <c r="L53" s="264">
        <f>G53*20</f>
        <v>1540</v>
      </c>
      <c r="M53" s="264">
        <f>J53*15%</f>
        <v>462</v>
      </c>
      <c r="N53" s="265"/>
      <c r="O53" s="265"/>
      <c r="P53" s="266">
        <f aca="true" t="shared" si="27" ref="P53:P64">J53+K53+L53+M53+N53-O53</f>
        <v>6814.5</v>
      </c>
      <c r="R53" s="321"/>
    </row>
    <row r="54" spans="1:18" ht="12.75">
      <c r="A54" s="367"/>
      <c r="B54" s="364"/>
      <c r="C54" s="29" t="s">
        <v>66</v>
      </c>
      <c r="D54" s="2">
        <v>27597939</v>
      </c>
      <c r="E54" s="225" t="s">
        <v>449</v>
      </c>
      <c r="F54" s="26">
        <v>0</v>
      </c>
      <c r="G54" s="26">
        <f t="shared" si="25"/>
        <v>0</v>
      </c>
      <c r="H54" s="26">
        <v>40</v>
      </c>
      <c r="I54" s="26">
        <v>22.5</v>
      </c>
      <c r="J54" s="27">
        <f t="shared" si="26"/>
        <v>0</v>
      </c>
      <c r="K54" s="27">
        <f t="shared" si="26"/>
        <v>0</v>
      </c>
      <c r="L54" s="27">
        <f>F54*20</f>
        <v>0</v>
      </c>
      <c r="M54" s="27">
        <v>0</v>
      </c>
      <c r="N54" s="131"/>
      <c r="O54" s="131"/>
      <c r="P54" s="267">
        <f t="shared" si="27"/>
        <v>0</v>
      </c>
      <c r="R54" s="321"/>
    </row>
    <row r="55" spans="1:18" ht="12.75">
      <c r="A55" s="367"/>
      <c r="B55" s="364"/>
      <c r="C55" s="29" t="s">
        <v>149</v>
      </c>
      <c r="D55" s="2">
        <v>20255769</v>
      </c>
      <c r="E55" s="80" t="s">
        <v>942</v>
      </c>
      <c r="F55" s="26">
        <v>58</v>
      </c>
      <c r="G55" s="26">
        <f t="shared" si="25"/>
        <v>58</v>
      </c>
      <c r="H55" s="26">
        <v>40</v>
      </c>
      <c r="I55" s="26">
        <v>22.5</v>
      </c>
      <c r="J55" s="27">
        <f t="shared" si="26"/>
        <v>2320</v>
      </c>
      <c r="K55" s="27">
        <f t="shared" si="26"/>
        <v>1305</v>
      </c>
      <c r="L55" s="27">
        <f>F55*20</f>
        <v>1160</v>
      </c>
      <c r="M55" s="27">
        <v>0</v>
      </c>
      <c r="N55" s="131"/>
      <c r="O55" s="131"/>
      <c r="P55" s="267">
        <f t="shared" si="27"/>
        <v>4785</v>
      </c>
      <c r="R55" s="321"/>
    </row>
    <row r="56" spans="1:18" ht="12.75">
      <c r="A56" s="367"/>
      <c r="B56" s="364"/>
      <c r="C56" s="128" t="s">
        <v>67</v>
      </c>
      <c r="D56" s="2">
        <v>20149229</v>
      </c>
      <c r="E56" s="80" t="s">
        <v>923</v>
      </c>
      <c r="F56" s="26">
        <v>124</v>
      </c>
      <c r="G56" s="26">
        <f t="shared" si="25"/>
        <v>124</v>
      </c>
      <c r="H56" s="26">
        <v>40</v>
      </c>
      <c r="I56" s="26">
        <v>22.5</v>
      </c>
      <c r="J56" s="27">
        <f t="shared" si="26"/>
        <v>4960</v>
      </c>
      <c r="K56" s="27">
        <f t="shared" si="26"/>
        <v>2790</v>
      </c>
      <c r="L56" s="27">
        <f aca="true" t="shared" si="28" ref="L56:L64">G56*20</f>
        <v>2480</v>
      </c>
      <c r="M56" s="27">
        <v>0</v>
      </c>
      <c r="N56" s="131"/>
      <c r="O56" s="131"/>
      <c r="P56" s="267">
        <f t="shared" si="27"/>
        <v>10230</v>
      </c>
      <c r="R56" s="321"/>
    </row>
    <row r="57" spans="1:18" ht="12.75">
      <c r="A57" s="367"/>
      <c r="B57" s="364"/>
      <c r="C57" s="128" t="s">
        <v>68</v>
      </c>
      <c r="D57" s="2">
        <v>20655714</v>
      </c>
      <c r="E57" s="80" t="s">
        <v>907</v>
      </c>
      <c r="F57" s="26">
        <v>65</v>
      </c>
      <c r="G57" s="26">
        <f t="shared" si="25"/>
        <v>65</v>
      </c>
      <c r="H57" s="26">
        <v>40</v>
      </c>
      <c r="I57" s="26">
        <v>22.5</v>
      </c>
      <c r="J57" s="27">
        <f t="shared" si="26"/>
        <v>2600</v>
      </c>
      <c r="K57" s="27">
        <f t="shared" si="26"/>
        <v>1462.5</v>
      </c>
      <c r="L57" s="27">
        <f t="shared" si="28"/>
        <v>1300</v>
      </c>
      <c r="M57" s="27">
        <v>0</v>
      </c>
      <c r="N57" s="131"/>
      <c r="O57" s="131"/>
      <c r="P57" s="267">
        <f t="shared" si="27"/>
        <v>5362.5</v>
      </c>
      <c r="R57" s="321"/>
    </row>
    <row r="58" spans="1:18" ht="12.75">
      <c r="A58" s="367"/>
      <c r="B58" s="364"/>
      <c r="C58" s="128" t="s">
        <v>150</v>
      </c>
      <c r="D58" s="2">
        <v>38873983</v>
      </c>
      <c r="E58" s="80" t="s">
        <v>962</v>
      </c>
      <c r="F58" s="26">
        <v>17</v>
      </c>
      <c r="G58" s="26">
        <f t="shared" si="25"/>
        <v>17</v>
      </c>
      <c r="H58" s="26">
        <v>40</v>
      </c>
      <c r="I58" s="26">
        <v>22.5</v>
      </c>
      <c r="J58" s="27">
        <f t="shared" si="26"/>
        <v>680</v>
      </c>
      <c r="K58" s="27">
        <f t="shared" si="26"/>
        <v>382.5</v>
      </c>
      <c r="L58" s="27">
        <f t="shared" si="28"/>
        <v>340</v>
      </c>
      <c r="M58" s="27">
        <v>0</v>
      </c>
      <c r="N58" s="131"/>
      <c r="O58" s="131"/>
      <c r="P58" s="267">
        <f t="shared" si="27"/>
        <v>1402.5</v>
      </c>
      <c r="R58" s="321"/>
    </row>
    <row r="59" spans="1:18" ht="12.75">
      <c r="A59" s="367"/>
      <c r="B59" s="364"/>
      <c r="C59" s="128" t="s">
        <v>84</v>
      </c>
      <c r="D59" s="2">
        <v>34226062</v>
      </c>
      <c r="E59" s="80" t="s">
        <v>916</v>
      </c>
      <c r="F59" s="26">
        <v>41</v>
      </c>
      <c r="G59" s="26">
        <f>F59</f>
        <v>41</v>
      </c>
      <c r="H59" s="26">
        <v>40</v>
      </c>
      <c r="I59" s="26">
        <v>22.5</v>
      </c>
      <c r="J59" s="27">
        <f>F59*H59</f>
        <v>1640</v>
      </c>
      <c r="K59" s="27">
        <f>G59*I59</f>
        <v>922.5</v>
      </c>
      <c r="L59" s="27">
        <f>G59*20</f>
        <v>820</v>
      </c>
      <c r="M59" s="27">
        <v>0</v>
      </c>
      <c r="N59" s="131"/>
      <c r="O59" s="131"/>
      <c r="P59" s="267">
        <f>J59+K59+L59+M59+N59-O59</f>
        <v>3382.5</v>
      </c>
      <c r="R59" s="321"/>
    </row>
    <row r="60" spans="1:18" ht="12.75">
      <c r="A60" s="367"/>
      <c r="B60" s="364"/>
      <c r="C60" s="29" t="s">
        <v>151</v>
      </c>
      <c r="D60" s="2">
        <v>25917336</v>
      </c>
      <c r="E60" s="80" t="s">
        <v>897</v>
      </c>
      <c r="F60" s="26">
        <v>75</v>
      </c>
      <c r="G60" s="26">
        <f t="shared" si="25"/>
        <v>75</v>
      </c>
      <c r="H60" s="26">
        <v>40</v>
      </c>
      <c r="I60" s="26">
        <v>22.5</v>
      </c>
      <c r="J60" s="27">
        <f t="shared" si="26"/>
        <v>3000</v>
      </c>
      <c r="K60" s="27">
        <f t="shared" si="26"/>
        <v>1687.5</v>
      </c>
      <c r="L60" s="27">
        <f t="shared" si="28"/>
        <v>1500</v>
      </c>
      <c r="M60" s="27">
        <v>0</v>
      </c>
      <c r="N60" s="131"/>
      <c r="O60" s="131"/>
      <c r="P60" s="267">
        <f t="shared" si="27"/>
        <v>6187.5</v>
      </c>
      <c r="R60" s="321"/>
    </row>
    <row r="61" spans="1:18" ht="12.75">
      <c r="A61" s="367"/>
      <c r="B61" s="364"/>
      <c r="C61" s="128" t="s">
        <v>113</v>
      </c>
      <c r="D61" s="2">
        <v>20074924</v>
      </c>
      <c r="E61" s="80" t="s">
        <v>876</v>
      </c>
      <c r="F61" s="26">
        <v>68</v>
      </c>
      <c r="G61" s="26">
        <f t="shared" si="25"/>
        <v>68</v>
      </c>
      <c r="H61" s="26">
        <v>40</v>
      </c>
      <c r="I61" s="26">
        <v>22.5</v>
      </c>
      <c r="J61" s="27">
        <f t="shared" si="26"/>
        <v>2720</v>
      </c>
      <c r="K61" s="27">
        <f t="shared" si="26"/>
        <v>1530</v>
      </c>
      <c r="L61" s="27">
        <f t="shared" si="28"/>
        <v>1360</v>
      </c>
      <c r="M61" s="27">
        <v>0</v>
      </c>
      <c r="N61" s="131"/>
      <c r="O61" s="131"/>
      <c r="P61" s="267">
        <f t="shared" si="27"/>
        <v>5610</v>
      </c>
      <c r="R61" s="321"/>
    </row>
    <row r="62" spans="1:18" ht="12.75">
      <c r="A62" s="367"/>
      <c r="B62" s="364"/>
      <c r="C62" s="29" t="s">
        <v>122</v>
      </c>
      <c r="D62" s="2">
        <v>25917336</v>
      </c>
      <c r="E62" s="80" t="s">
        <v>896</v>
      </c>
      <c r="F62" s="26">
        <v>24</v>
      </c>
      <c r="G62" s="26">
        <f t="shared" si="25"/>
        <v>24</v>
      </c>
      <c r="H62" s="26">
        <v>40</v>
      </c>
      <c r="I62" s="26">
        <v>22.5</v>
      </c>
      <c r="J62" s="27">
        <f t="shared" si="26"/>
        <v>960</v>
      </c>
      <c r="K62" s="27">
        <f t="shared" si="26"/>
        <v>540</v>
      </c>
      <c r="L62" s="27">
        <f t="shared" si="28"/>
        <v>480</v>
      </c>
      <c r="M62" s="27">
        <v>0</v>
      </c>
      <c r="N62" s="131"/>
      <c r="O62" s="131"/>
      <c r="P62" s="267">
        <f t="shared" si="27"/>
        <v>1980</v>
      </c>
      <c r="R62" s="321"/>
    </row>
    <row r="63" spans="1:18" ht="12.75">
      <c r="A63" s="367"/>
      <c r="B63" s="364"/>
      <c r="C63" s="29" t="s">
        <v>123</v>
      </c>
      <c r="D63" s="2">
        <v>25917336</v>
      </c>
      <c r="E63" s="80" t="s">
        <v>895</v>
      </c>
      <c r="F63" s="26">
        <v>41</v>
      </c>
      <c r="G63" s="26">
        <f t="shared" si="25"/>
        <v>41</v>
      </c>
      <c r="H63" s="26">
        <v>40</v>
      </c>
      <c r="I63" s="26">
        <v>22.5</v>
      </c>
      <c r="J63" s="27">
        <f t="shared" si="26"/>
        <v>1640</v>
      </c>
      <c r="K63" s="27">
        <f t="shared" si="26"/>
        <v>922.5</v>
      </c>
      <c r="L63" s="27">
        <f t="shared" si="28"/>
        <v>820</v>
      </c>
      <c r="M63" s="27">
        <v>0</v>
      </c>
      <c r="N63" s="131"/>
      <c r="O63" s="131"/>
      <c r="P63" s="267">
        <f t="shared" si="27"/>
        <v>3382.5</v>
      </c>
      <c r="R63" s="321"/>
    </row>
    <row r="64" spans="1:18" ht="12.75">
      <c r="A64" s="367"/>
      <c r="B64" s="364"/>
      <c r="C64" s="29" t="s">
        <v>124</v>
      </c>
      <c r="D64" s="2">
        <v>25917336</v>
      </c>
      <c r="E64" s="225" t="s">
        <v>449</v>
      </c>
      <c r="F64" s="26">
        <v>0</v>
      </c>
      <c r="G64" s="26">
        <f t="shared" si="25"/>
        <v>0</v>
      </c>
      <c r="H64" s="26">
        <v>40</v>
      </c>
      <c r="I64" s="26">
        <v>22.5</v>
      </c>
      <c r="J64" s="27">
        <f t="shared" si="26"/>
        <v>0</v>
      </c>
      <c r="K64" s="27">
        <f t="shared" si="26"/>
        <v>0</v>
      </c>
      <c r="L64" s="27">
        <f t="shared" si="28"/>
        <v>0</v>
      </c>
      <c r="M64" s="27">
        <v>0</v>
      </c>
      <c r="N64" s="131"/>
      <c r="O64" s="131"/>
      <c r="P64" s="267">
        <f t="shared" si="27"/>
        <v>0</v>
      </c>
      <c r="R64" s="321"/>
    </row>
    <row r="65" spans="1:18" ht="13.5" thickBot="1">
      <c r="A65" s="368"/>
      <c r="B65" s="365"/>
      <c r="C65" s="268" t="s">
        <v>37</v>
      </c>
      <c r="D65" s="287"/>
      <c r="E65" s="270"/>
      <c r="F65" s="271">
        <f>SUM(F53:F64)</f>
        <v>590</v>
      </c>
      <c r="G65" s="271">
        <f>SUM(G53:G64)</f>
        <v>590</v>
      </c>
      <c r="H65" s="271"/>
      <c r="I65" s="271"/>
      <c r="J65" s="272">
        <f aca="true" t="shared" si="29" ref="J65:P65">SUM(J53:J64)</f>
        <v>23600</v>
      </c>
      <c r="K65" s="272">
        <f t="shared" si="29"/>
        <v>13275</v>
      </c>
      <c r="L65" s="272">
        <f t="shared" si="29"/>
        <v>11800</v>
      </c>
      <c r="M65" s="272">
        <f t="shared" si="29"/>
        <v>462</v>
      </c>
      <c r="N65" s="272">
        <f t="shared" si="29"/>
        <v>0</v>
      </c>
      <c r="O65" s="273">
        <f t="shared" si="29"/>
        <v>0</v>
      </c>
      <c r="P65" s="274">
        <f t="shared" si="29"/>
        <v>49137</v>
      </c>
      <c r="R65" s="322"/>
    </row>
    <row r="66" spans="1:18" ht="13.5" thickBot="1">
      <c r="A66" s="73"/>
      <c r="B66" s="73"/>
      <c r="C66" s="19"/>
      <c r="D66" s="18"/>
      <c r="E66" s="112"/>
      <c r="F66" s="67"/>
      <c r="G66" s="67"/>
      <c r="H66" s="67"/>
      <c r="I66" s="67"/>
      <c r="J66" s="68"/>
      <c r="K66" s="68"/>
      <c r="L66" s="68"/>
      <c r="M66" s="68"/>
      <c r="N66" s="68"/>
      <c r="O66" s="181"/>
      <c r="P66" s="68"/>
      <c r="R66" s="321"/>
    </row>
    <row r="67" spans="1:18" ht="12.75">
      <c r="A67" s="369">
        <v>7</v>
      </c>
      <c r="B67" s="353" t="s">
        <v>69</v>
      </c>
      <c r="C67" s="259" t="s">
        <v>70</v>
      </c>
      <c r="D67" s="260">
        <v>36242617</v>
      </c>
      <c r="E67" s="277" t="s">
        <v>879</v>
      </c>
      <c r="F67" s="262">
        <v>140</v>
      </c>
      <c r="G67" s="262">
        <f aca="true" t="shared" si="30" ref="G67:G75">F67</f>
        <v>140</v>
      </c>
      <c r="H67" s="262">
        <v>40</v>
      </c>
      <c r="I67" s="262">
        <v>22.5</v>
      </c>
      <c r="J67" s="264">
        <f aca="true" t="shared" si="31" ref="J67:K73">F67*H67</f>
        <v>5600</v>
      </c>
      <c r="K67" s="264">
        <f t="shared" si="31"/>
        <v>3150</v>
      </c>
      <c r="L67" s="264">
        <f aca="true" t="shared" si="32" ref="L67:L73">G67*20</f>
        <v>2800</v>
      </c>
      <c r="M67" s="264">
        <f>J67*15%</f>
        <v>840</v>
      </c>
      <c r="N67" s="265"/>
      <c r="O67" s="265"/>
      <c r="P67" s="266">
        <f aca="true" t="shared" si="33" ref="P67:P75">J67+K67+L67+M67+N67-O67</f>
        <v>12390</v>
      </c>
      <c r="R67" s="321"/>
    </row>
    <row r="68" spans="1:18" ht="12.75">
      <c r="A68" s="367"/>
      <c r="B68" s="364"/>
      <c r="C68" s="29" t="s">
        <v>71</v>
      </c>
      <c r="D68" s="2">
        <v>19890104</v>
      </c>
      <c r="E68" s="80" t="s">
        <v>886</v>
      </c>
      <c r="F68" s="26">
        <v>75</v>
      </c>
      <c r="G68" s="26">
        <f t="shared" si="30"/>
        <v>75</v>
      </c>
      <c r="H68" s="26">
        <v>40</v>
      </c>
      <c r="I68" s="26">
        <v>22.5</v>
      </c>
      <c r="J68" s="27">
        <f t="shared" si="31"/>
        <v>3000</v>
      </c>
      <c r="K68" s="27">
        <f t="shared" si="31"/>
        <v>1687.5</v>
      </c>
      <c r="L68" s="27">
        <f t="shared" si="32"/>
        <v>1500</v>
      </c>
      <c r="M68" s="27">
        <v>0</v>
      </c>
      <c r="N68" s="131"/>
      <c r="O68" s="131"/>
      <c r="P68" s="267">
        <f t="shared" si="33"/>
        <v>6187.5</v>
      </c>
      <c r="R68" s="321"/>
    </row>
    <row r="69" spans="1:18" ht="12.75">
      <c r="A69" s="367"/>
      <c r="B69" s="364"/>
      <c r="C69" s="29" t="s">
        <v>73</v>
      </c>
      <c r="D69" s="2">
        <v>19890074</v>
      </c>
      <c r="E69" s="80" t="s">
        <v>904</v>
      </c>
      <c r="F69" s="26">
        <v>108</v>
      </c>
      <c r="G69" s="26">
        <f t="shared" si="30"/>
        <v>108</v>
      </c>
      <c r="H69" s="26">
        <v>40</v>
      </c>
      <c r="I69" s="26">
        <v>22.5</v>
      </c>
      <c r="J69" s="27">
        <f t="shared" si="31"/>
        <v>4320</v>
      </c>
      <c r="K69" s="27">
        <f t="shared" si="31"/>
        <v>2430</v>
      </c>
      <c r="L69" s="27">
        <f t="shared" si="32"/>
        <v>2160</v>
      </c>
      <c r="M69" s="27">
        <v>0</v>
      </c>
      <c r="N69" s="131"/>
      <c r="O69" s="131"/>
      <c r="P69" s="267">
        <f t="shared" si="33"/>
        <v>8910</v>
      </c>
      <c r="R69" s="321"/>
    </row>
    <row r="70" spans="1:18" ht="12.75">
      <c r="A70" s="367"/>
      <c r="B70" s="364"/>
      <c r="C70" s="29" t="s">
        <v>75</v>
      </c>
      <c r="D70" s="2">
        <v>19359944</v>
      </c>
      <c r="E70" s="80" t="s">
        <v>901</v>
      </c>
      <c r="F70" s="26">
        <v>34</v>
      </c>
      <c r="G70" s="26">
        <f t="shared" si="30"/>
        <v>34</v>
      </c>
      <c r="H70" s="26">
        <v>40</v>
      </c>
      <c r="I70" s="26">
        <v>22.5</v>
      </c>
      <c r="J70" s="27">
        <f t="shared" si="31"/>
        <v>1360</v>
      </c>
      <c r="K70" s="27">
        <f t="shared" si="31"/>
        <v>765</v>
      </c>
      <c r="L70" s="27">
        <f t="shared" si="32"/>
        <v>680</v>
      </c>
      <c r="M70" s="27">
        <v>0</v>
      </c>
      <c r="N70" s="131"/>
      <c r="O70" s="131"/>
      <c r="P70" s="267">
        <f t="shared" si="33"/>
        <v>2805</v>
      </c>
      <c r="R70" s="321"/>
    </row>
    <row r="71" spans="1:18" ht="12.75">
      <c r="A71" s="367"/>
      <c r="B71" s="364"/>
      <c r="C71" s="29" t="s">
        <v>258</v>
      </c>
      <c r="D71" s="2">
        <v>26928317</v>
      </c>
      <c r="E71" s="80" t="s">
        <v>946</v>
      </c>
      <c r="F71" s="26">
        <v>58</v>
      </c>
      <c r="G71" s="26">
        <f t="shared" si="30"/>
        <v>58</v>
      </c>
      <c r="H71" s="26">
        <v>40</v>
      </c>
      <c r="I71" s="26">
        <v>22.5</v>
      </c>
      <c r="J71" s="27">
        <f t="shared" si="31"/>
        <v>2320</v>
      </c>
      <c r="K71" s="27">
        <f t="shared" si="31"/>
        <v>1305</v>
      </c>
      <c r="L71" s="27">
        <f t="shared" si="32"/>
        <v>1160</v>
      </c>
      <c r="M71" s="27">
        <v>0</v>
      </c>
      <c r="N71" s="131"/>
      <c r="O71" s="131"/>
      <c r="P71" s="267">
        <f t="shared" si="33"/>
        <v>4785</v>
      </c>
      <c r="R71" s="321"/>
    </row>
    <row r="72" spans="1:18" ht="12.75">
      <c r="A72" s="367"/>
      <c r="B72" s="364"/>
      <c r="C72" s="29" t="s">
        <v>76</v>
      </c>
      <c r="D72" s="2">
        <v>36576307</v>
      </c>
      <c r="E72" s="80" t="s">
        <v>898</v>
      </c>
      <c r="F72" s="26">
        <v>100</v>
      </c>
      <c r="G72" s="26">
        <f t="shared" si="30"/>
        <v>100</v>
      </c>
      <c r="H72" s="26">
        <v>40</v>
      </c>
      <c r="I72" s="26">
        <v>22.5</v>
      </c>
      <c r="J72" s="27">
        <f t="shared" si="31"/>
        <v>4000</v>
      </c>
      <c r="K72" s="27">
        <f t="shared" si="31"/>
        <v>2250</v>
      </c>
      <c r="L72" s="27">
        <f t="shared" si="32"/>
        <v>2000</v>
      </c>
      <c r="M72" s="27">
        <v>0</v>
      </c>
      <c r="N72" s="131"/>
      <c r="O72" s="131"/>
      <c r="P72" s="267">
        <f t="shared" si="33"/>
        <v>8250</v>
      </c>
      <c r="R72" s="321"/>
    </row>
    <row r="73" spans="1:18" ht="12.75">
      <c r="A73" s="367"/>
      <c r="B73" s="364"/>
      <c r="C73" s="29" t="s">
        <v>77</v>
      </c>
      <c r="D73" s="2">
        <v>19759614</v>
      </c>
      <c r="E73" s="80" t="s">
        <v>878</v>
      </c>
      <c r="F73" s="26">
        <v>75</v>
      </c>
      <c r="G73" s="26">
        <f t="shared" si="30"/>
        <v>75</v>
      </c>
      <c r="H73" s="26">
        <v>40</v>
      </c>
      <c r="I73" s="26">
        <v>22.5</v>
      </c>
      <c r="J73" s="27">
        <f t="shared" si="31"/>
        <v>3000</v>
      </c>
      <c r="K73" s="27">
        <f t="shared" si="31"/>
        <v>1687.5</v>
      </c>
      <c r="L73" s="27">
        <f t="shared" si="32"/>
        <v>1500</v>
      </c>
      <c r="M73" s="27">
        <v>0</v>
      </c>
      <c r="N73" s="131"/>
      <c r="O73" s="131"/>
      <c r="P73" s="267">
        <f t="shared" si="33"/>
        <v>6187.5</v>
      </c>
      <c r="R73" s="321"/>
    </row>
    <row r="74" spans="1:18" ht="12.75">
      <c r="A74" s="367"/>
      <c r="B74" s="364"/>
      <c r="C74" s="29" t="s">
        <v>72</v>
      </c>
      <c r="D74" s="2">
        <v>19890104</v>
      </c>
      <c r="E74" s="225" t="s">
        <v>449</v>
      </c>
      <c r="F74" s="26">
        <v>0</v>
      </c>
      <c r="G74" s="26">
        <f t="shared" si="30"/>
        <v>0</v>
      </c>
      <c r="H74" s="26">
        <v>40</v>
      </c>
      <c r="I74" s="26">
        <v>22.5</v>
      </c>
      <c r="J74" s="27">
        <f>F74*H74</f>
        <v>0</v>
      </c>
      <c r="K74" s="27">
        <f>G74*I74</f>
        <v>0</v>
      </c>
      <c r="L74" s="27">
        <f>G74*20</f>
        <v>0</v>
      </c>
      <c r="M74" s="27">
        <v>0</v>
      </c>
      <c r="N74" s="131"/>
      <c r="O74" s="131"/>
      <c r="P74" s="267">
        <f t="shared" si="33"/>
        <v>0</v>
      </c>
      <c r="R74" s="321"/>
    </row>
    <row r="75" spans="1:18" ht="12.75">
      <c r="A75" s="367"/>
      <c r="B75" s="364"/>
      <c r="C75" s="29" t="s">
        <v>74</v>
      </c>
      <c r="D75" s="2">
        <v>33404234</v>
      </c>
      <c r="E75" s="225" t="s">
        <v>449</v>
      </c>
      <c r="F75" s="26">
        <v>0</v>
      </c>
      <c r="G75" s="26">
        <f t="shared" si="30"/>
        <v>0</v>
      </c>
      <c r="H75" s="26">
        <v>40</v>
      </c>
      <c r="I75" s="26">
        <v>22.5</v>
      </c>
      <c r="J75" s="27">
        <f>F75*H75</f>
        <v>0</v>
      </c>
      <c r="K75" s="27">
        <f>G75*I75</f>
        <v>0</v>
      </c>
      <c r="L75" s="27">
        <f>G75*20</f>
        <v>0</v>
      </c>
      <c r="M75" s="27">
        <v>0</v>
      </c>
      <c r="N75" s="131"/>
      <c r="O75" s="131"/>
      <c r="P75" s="267">
        <f t="shared" si="33"/>
        <v>0</v>
      </c>
      <c r="R75" s="321"/>
    </row>
    <row r="76" spans="1:18" ht="13.5" thickBot="1">
      <c r="A76" s="368"/>
      <c r="B76" s="365"/>
      <c r="C76" s="268" t="s">
        <v>37</v>
      </c>
      <c r="D76" s="287"/>
      <c r="E76" s="270"/>
      <c r="F76" s="271">
        <f>SUM(F67:F75)</f>
        <v>590</v>
      </c>
      <c r="G76" s="271">
        <f>SUM(G67:G73)</f>
        <v>590</v>
      </c>
      <c r="H76" s="271"/>
      <c r="I76" s="271"/>
      <c r="J76" s="272">
        <f>SUM(J67:J75)</f>
        <v>23600</v>
      </c>
      <c r="K76" s="272">
        <f>SUM(K67:K75)</f>
        <v>13275</v>
      </c>
      <c r="L76" s="272">
        <f>SUM(L67:L75)</f>
        <v>11800</v>
      </c>
      <c r="M76" s="272">
        <f>SUM(M67:M73)</f>
        <v>840</v>
      </c>
      <c r="N76" s="272">
        <f>SUM(N67:N75)</f>
        <v>0</v>
      </c>
      <c r="O76" s="273">
        <f>SUM(O67:O73)</f>
        <v>0</v>
      </c>
      <c r="P76" s="274">
        <f>SUM(P67:P75)</f>
        <v>49515</v>
      </c>
      <c r="R76" s="322"/>
    </row>
    <row r="77" spans="1:18" ht="13.5" thickBot="1">
      <c r="A77" s="73"/>
      <c r="B77" s="73"/>
      <c r="C77" s="19"/>
      <c r="D77" s="18"/>
      <c r="E77" s="112"/>
      <c r="F77" s="67"/>
      <c r="G77" s="67"/>
      <c r="H77" s="67"/>
      <c r="I77" s="67"/>
      <c r="J77" s="68"/>
      <c r="K77" s="68"/>
      <c r="L77" s="68"/>
      <c r="M77" s="68"/>
      <c r="N77" s="68"/>
      <c r="O77" s="181"/>
      <c r="P77" s="68"/>
      <c r="R77" s="321"/>
    </row>
    <row r="78" spans="1:18" ht="12.75">
      <c r="A78" s="369">
        <v>8</v>
      </c>
      <c r="B78" s="353" t="s">
        <v>78</v>
      </c>
      <c r="C78" s="280" t="s">
        <v>79</v>
      </c>
      <c r="D78" s="260">
        <v>11917220</v>
      </c>
      <c r="E78" s="291" t="s">
        <v>449</v>
      </c>
      <c r="F78" s="262"/>
      <c r="G78" s="262">
        <f aca="true" t="shared" si="34" ref="G78:G84">F78</f>
        <v>0</v>
      </c>
      <c r="H78" s="262">
        <v>40</v>
      </c>
      <c r="I78" s="262">
        <v>22.5</v>
      </c>
      <c r="J78" s="292">
        <f>F78*H78</f>
        <v>0</v>
      </c>
      <c r="K78" s="262">
        <f>G78*I78</f>
        <v>0</v>
      </c>
      <c r="L78" s="264">
        <f aca="true" t="shared" si="35" ref="L78:L84">G78*20</f>
        <v>0</v>
      </c>
      <c r="M78" s="293">
        <f>J78*15%</f>
        <v>0</v>
      </c>
      <c r="N78" s="265"/>
      <c r="O78" s="265"/>
      <c r="P78" s="266">
        <f aca="true" t="shared" si="36" ref="P78:P84">J78+K78+L78+M78+N78-O78</f>
        <v>0</v>
      </c>
      <c r="R78" s="321"/>
    </row>
    <row r="79" spans="1:18" ht="12.75">
      <c r="A79" s="367"/>
      <c r="B79" s="364"/>
      <c r="C79" s="29" t="s">
        <v>80</v>
      </c>
      <c r="D79" s="2">
        <v>11917220</v>
      </c>
      <c r="E79" s="225" t="s">
        <v>449</v>
      </c>
      <c r="F79" s="26"/>
      <c r="G79" s="26">
        <f t="shared" si="34"/>
        <v>0</v>
      </c>
      <c r="H79" s="26">
        <v>40</v>
      </c>
      <c r="I79" s="26">
        <v>22.5</v>
      </c>
      <c r="J79" s="57">
        <f>F79*H79</f>
        <v>0</v>
      </c>
      <c r="K79" s="26">
        <f>G79*I79</f>
        <v>0</v>
      </c>
      <c r="L79" s="27">
        <f t="shared" si="35"/>
        <v>0</v>
      </c>
      <c r="M79" s="75">
        <v>0</v>
      </c>
      <c r="N79" s="131"/>
      <c r="O79" s="131"/>
      <c r="P79" s="267">
        <f t="shared" si="36"/>
        <v>0</v>
      </c>
      <c r="R79" s="321"/>
    </row>
    <row r="80" spans="1:18" ht="12.75">
      <c r="A80" s="367"/>
      <c r="B80" s="364"/>
      <c r="C80" s="29" t="s">
        <v>81</v>
      </c>
      <c r="D80" s="2">
        <v>11917220</v>
      </c>
      <c r="E80" s="225" t="s">
        <v>449</v>
      </c>
      <c r="F80" s="26"/>
      <c r="G80" s="26">
        <f t="shared" si="34"/>
        <v>0</v>
      </c>
      <c r="H80" s="26">
        <v>40</v>
      </c>
      <c r="I80" s="26">
        <v>22.5</v>
      </c>
      <c r="J80" s="57">
        <f aca="true" t="shared" si="37" ref="J80:K84">F80*H80</f>
        <v>0</v>
      </c>
      <c r="K80" s="26">
        <f t="shared" si="37"/>
        <v>0</v>
      </c>
      <c r="L80" s="27">
        <f t="shared" si="35"/>
        <v>0</v>
      </c>
      <c r="M80" s="27">
        <v>0</v>
      </c>
      <c r="N80" s="131"/>
      <c r="O80" s="131"/>
      <c r="P80" s="267">
        <f t="shared" si="36"/>
        <v>0</v>
      </c>
      <c r="R80" s="321"/>
    </row>
    <row r="81" spans="1:18" ht="12.75">
      <c r="A81" s="367"/>
      <c r="B81" s="364"/>
      <c r="C81" s="29" t="s">
        <v>82</v>
      </c>
      <c r="D81" s="2">
        <v>11917220</v>
      </c>
      <c r="E81" s="225" t="s">
        <v>449</v>
      </c>
      <c r="F81" s="26"/>
      <c r="G81" s="26">
        <f t="shared" si="34"/>
        <v>0</v>
      </c>
      <c r="H81" s="26">
        <v>40</v>
      </c>
      <c r="I81" s="26">
        <v>22.5</v>
      </c>
      <c r="J81" s="57">
        <f t="shared" si="37"/>
        <v>0</v>
      </c>
      <c r="K81" s="26">
        <f t="shared" si="37"/>
        <v>0</v>
      </c>
      <c r="L81" s="27">
        <f t="shared" si="35"/>
        <v>0</v>
      </c>
      <c r="M81" s="27">
        <v>0</v>
      </c>
      <c r="N81" s="131"/>
      <c r="O81" s="131"/>
      <c r="P81" s="267">
        <f t="shared" si="36"/>
        <v>0</v>
      </c>
      <c r="R81" s="321"/>
    </row>
    <row r="82" spans="1:18" ht="12.75">
      <c r="A82" s="367"/>
      <c r="B82" s="364"/>
      <c r="C82" s="29" t="s">
        <v>127</v>
      </c>
      <c r="D82" s="2">
        <v>33277351</v>
      </c>
      <c r="E82" s="225" t="s">
        <v>449</v>
      </c>
      <c r="F82" s="26"/>
      <c r="G82" s="26">
        <f t="shared" si="34"/>
        <v>0</v>
      </c>
      <c r="H82" s="26">
        <v>40</v>
      </c>
      <c r="I82" s="26">
        <v>22.5</v>
      </c>
      <c r="J82" s="57">
        <f t="shared" si="37"/>
        <v>0</v>
      </c>
      <c r="K82" s="26">
        <f t="shared" si="37"/>
        <v>0</v>
      </c>
      <c r="L82" s="27">
        <f t="shared" si="35"/>
        <v>0</v>
      </c>
      <c r="M82" s="27">
        <v>0</v>
      </c>
      <c r="N82" s="131"/>
      <c r="O82" s="131"/>
      <c r="P82" s="267">
        <f t="shared" si="36"/>
        <v>0</v>
      </c>
      <c r="R82" s="321"/>
    </row>
    <row r="83" spans="1:18" ht="12.75">
      <c r="A83" s="367"/>
      <c r="B83" s="364"/>
      <c r="C83" s="29" t="s">
        <v>83</v>
      </c>
      <c r="D83" s="2">
        <v>19915829</v>
      </c>
      <c r="E83" s="225" t="s">
        <v>449</v>
      </c>
      <c r="F83" s="26"/>
      <c r="G83" s="26">
        <f t="shared" si="34"/>
        <v>0</v>
      </c>
      <c r="H83" s="26">
        <v>40</v>
      </c>
      <c r="I83" s="26">
        <v>22.5</v>
      </c>
      <c r="J83" s="57">
        <f t="shared" si="37"/>
        <v>0</v>
      </c>
      <c r="K83" s="26">
        <f t="shared" si="37"/>
        <v>0</v>
      </c>
      <c r="L83" s="27">
        <f t="shared" si="35"/>
        <v>0</v>
      </c>
      <c r="M83" s="27">
        <v>0</v>
      </c>
      <c r="N83" s="131"/>
      <c r="O83" s="131"/>
      <c r="P83" s="267">
        <f t="shared" si="36"/>
        <v>0</v>
      </c>
      <c r="R83" s="321"/>
    </row>
    <row r="84" spans="1:18" ht="12.75">
      <c r="A84" s="367"/>
      <c r="B84" s="364"/>
      <c r="C84" s="29" t="s">
        <v>84</v>
      </c>
      <c r="D84" s="2">
        <v>34226062</v>
      </c>
      <c r="E84" s="225" t="s">
        <v>449</v>
      </c>
      <c r="F84" s="26"/>
      <c r="G84" s="26">
        <f t="shared" si="34"/>
        <v>0</v>
      </c>
      <c r="H84" s="26">
        <v>40</v>
      </c>
      <c r="I84" s="26">
        <v>22.5</v>
      </c>
      <c r="J84" s="57">
        <f t="shared" si="37"/>
        <v>0</v>
      </c>
      <c r="K84" s="26">
        <f t="shared" si="37"/>
        <v>0</v>
      </c>
      <c r="L84" s="27">
        <f t="shared" si="35"/>
        <v>0</v>
      </c>
      <c r="M84" s="27">
        <v>0</v>
      </c>
      <c r="N84" s="131"/>
      <c r="O84" s="131"/>
      <c r="P84" s="267">
        <f t="shared" si="36"/>
        <v>0</v>
      </c>
      <c r="R84" s="321"/>
    </row>
    <row r="85" spans="1:18" ht="13.5" thickBot="1">
      <c r="A85" s="368"/>
      <c r="B85" s="365"/>
      <c r="C85" s="268" t="s">
        <v>37</v>
      </c>
      <c r="D85" s="287"/>
      <c r="E85" s="270"/>
      <c r="F85" s="271">
        <f>SUM(F78:F84)</f>
        <v>0</v>
      </c>
      <c r="G85" s="271">
        <f>SUM(G78:G84)</f>
        <v>0</v>
      </c>
      <c r="H85" s="271"/>
      <c r="I85" s="271"/>
      <c r="J85" s="272">
        <f aca="true" t="shared" si="38" ref="J85:P85">SUM(J78:J84)</f>
        <v>0</v>
      </c>
      <c r="K85" s="272">
        <f t="shared" si="38"/>
        <v>0</v>
      </c>
      <c r="L85" s="272">
        <f t="shared" si="38"/>
        <v>0</v>
      </c>
      <c r="M85" s="272">
        <f t="shared" si="38"/>
        <v>0</v>
      </c>
      <c r="N85" s="272">
        <f t="shared" si="38"/>
        <v>0</v>
      </c>
      <c r="O85" s="273">
        <f t="shared" si="38"/>
        <v>0</v>
      </c>
      <c r="P85" s="274">
        <f t="shared" si="38"/>
        <v>0</v>
      </c>
      <c r="R85" s="322"/>
    </row>
    <row r="86" spans="1:18" ht="13.5" thickBot="1">
      <c r="A86" s="73"/>
      <c r="B86" s="73"/>
      <c r="C86" s="19"/>
      <c r="D86" s="18"/>
      <c r="E86" s="112"/>
      <c r="F86" s="67"/>
      <c r="G86" s="67"/>
      <c r="H86" s="67"/>
      <c r="I86" s="67"/>
      <c r="J86" s="68"/>
      <c r="K86" s="68"/>
      <c r="L86" s="68"/>
      <c r="M86" s="68"/>
      <c r="N86" s="68"/>
      <c r="O86" s="181"/>
      <c r="P86" s="68"/>
      <c r="R86" s="321"/>
    </row>
    <row r="87" spans="1:18" s="242" customFormat="1" ht="12.75">
      <c r="A87" s="369">
        <v>9</v>
      </c>
      <c r="B87" s="353" t="s">
        <v>85</v>
      </c>
      <c r="C87" s="260" t="s">
        <v>86</v>
      </c>
      <c r="D87" s="260">
        <v>28599261</v>
      </c>
      <c r="E87" s="277" t="s">
        <v>948</v>
      </c>
      <c r="F87" s="262">
        <v>192</v>
      </c>
      <c r="G87" s="262">
        <f aca="true" t="shared" si="39" ref="G87:G93">F87</f>
        <v>192</v>
      </c>
      <c r="H87" s="262">
        <v>40</v>
      </c>
      <c r="I87" s="262">
        <v>22.5</v>
      </c>
      <c r="J87" s="264">
        <f aca="true" t="shared" si="40" ref="J87:K93">F87*H87</f>
        <v>7680</v>
      </c>
      <c r="K87" s="264">
        <f t="shared" si="40"/>
        <v>4320</v>
      </c>
      <c r="L87" s="264">
        <f aca="true" t="shared" si="41" ref="L87:L93">G87*20</f>
        <v>3840</v>
      </c>
      <c r="M87" s="264">
        <f>J87*15%</f>
        <v>1152</v>
      </c>
      <c r="N87" s="265"/>
      <c r="O87" s="265"/>
      <c r="P87" s="266">
        <f aca="true" t="shared" si="42" ref="P87:P93">J87+K87+L87+M87+N87-O87</f>
        <v>16992</v>
      </c>
      <c r="R87" s="321"/>
    </row>
    <row r="88" spans="1:18" s="242" customFormat="1" ht="12.75">
      <c r="A88" s="367"/>
      <c r="B88" s="364"/>
      <c r="C88" s="29" t="s">
        <v>87</v>
      </c>
      <c r="D88" s="2">
        <v>19993010</v>
      </c>
      <c r="E88" s="80" t="s">
        <v>921</v>
      </c>
      <c r="F88" s="26">
        <v>17</v>
      </c>
      <c r="G88" s="26">
        <f t="shared" si="39"/>
        <v>17</v>
      </c>
      <c r="H88" s="26">
        <v>40</v>
      </c>
      <c r="I88" s="26">
        <v>22.5</v>
      </c>
      <c r="J88" s="27">
        <f t="shared" si="40"/>
        <v>680</v>
      </c>
      <c r="K88" s="27">
        <f>G88*I88</f>
        <v>382.5</v>
      </c>
      <c r="L88" s="27">
        <f t="shared" si="41"/>
        <v>340</v>
      </c>
      <c r="M88" s="27">
        <v>0</v>
      </c>
      <c r="N88" s="131"/>
      <c r="O88" s="131"/>
      <c r="P88" s="267">
        <f t="shared" si="42"/>
        <v>1402.5</v>
      </c>
      <c r="R88" s="321"/>
    </row>
    <row r="89" spans="1:18" s="242" customFormat="1" ht="12.75">
      <c r="A89" s="367"/>
      <c r="B89" s="364"/>
      <c r="C89" s="29" t="s">
        <v>89</v>
      </c>
      <c r="D89" s="2">
        <v>28599261</v>
      </c>
      <c r="E89" s="80" t="s">
        <v>949</v>
      </c>
      <c r="F89" s="26">
        <v>48</v>
      </c>
      <c r="G89" s="26">
        <f t="shared" si="39"/>
        <v>48</v>
      </c>
      <c r="H89" s="26">
        <v>40</v>
      </c>
      <c r="I89" s="26">
        <v>22.5</v>
      </c>
      <c r="J89" s="27">
        <f t="shared" si="40"/>
        <v>1920</v>
      </c>
      <c r="K89" s="27">
        <f t="shared" si="40"/>
        <v>1080</v>
      </c>
      <c r="L89" s="27">
        <f t="shared" si="41"/>
        <v>960</v>
      </c>
      <c r="M89" s="27">
        <v>0</v>
      </c>
      <c r="N89" s="131"/>
      <c r="O89" s="131"/>
      <c r="P89" s="267">
        <f t="shared" si="42"/>
        <v>3960</v>
      </c>
      <c r="R89" s="321"/>
    </row>
    <row r="90" spans="1:18" s="242" customFormat="1" ht="12.75">
      <c r="A90" s="367"/>
      <c r="B90" s="364"/>
      <c r="C90" s="29" t="s">
        <v>90</v>
      </c>
      <c r="D90" s="2">
        <v>28599261</v>
      </c>
      <c r="E90" s="225" t="s">
        <v>449</v>
      </c>
      <c r="F90" s="26">
        <v>0</v>
      </c>
      <c r="G90" s="26">
        <f t="shared" si="39"/>
        <v>0</v>
      </c>
      <c r="H90" s="26">
        <v>40</v>
      </c>
      <c r="I90" s="26">
        <v>22.5</v>
      </c>
      <c r="J90" s="27">
        <f t="shared" si="40"/>
        <v>0</v>
      </c>
      <c r="K90" s="27">
        <f t="shared" si="40"/>
        <v>0</v>
      </c>
      <c r="L90" s="27">
        <f t="shared" si="41"/>
        <v>0</v>
      </c>
      <c r="M90" s="27">
        <v>0</v>
      </c>
      <c r="N90" s="131"/>
      <c r="O90" s="131"/>
      <c r="P90" s="267">
        <f t="shared" si="42"/>
        <v>0</v>
      </c>
      <c r="R90" s="321"/>
    </row>
    <row r="91" spans="1:18" ht="12.75">
      <c r="A91" s="367"/>
      <c r="B91" s="364"/>
      <c r="C91" s="29" t="s">
        <v>144</v>
      </c>
      <c r="D91" s="2">
        <v>28599261</v>
      </c>
      <c r="E91" s="80" t="s">
        <v>950</v>
      </c>
      <c r="F91" s="26">
        <v>17</v>
      </c>
      <c r="G91" s="26">
        <f t="shared" si="39"/>
        <v>17</v>
      </c>
      <c r="H91" s="26">
        <v>40</v>
      </c>
      <c r="I91" s="26">
        <v>22.5</v>
      </c>
      <c r="J91" s="27">
        <f t="shared" si="40"/>
        <v>680</v>
      </c>
      <c r="K91" s="27">
        <f t="shared" si="40"/>
        <v>382.5</v>
      </c>
      <c r="L91" s="27">
        <f t="shared" si="41"/>
        <v>340</v>
      </c>
      <c r="M91" s="27">
        <v>0</v>
      </c>
      <c r="N91" s="131"/>
      <c r="O91" s="131"/>
      <c r="P91" s="267">
        <f t="shared" si="42"/>
        <v>1402.5</v>
      </c>
      <c r="R91" s="321"/>
    </row>
    <row r="92" spans="1:18" ht="12.75">
      <c r="A92" s="367"/>
      <c r="B92" s="364"/>
      <c r="C92" s="29" t="s">
        <v>128</v>
      </c>
      <c r="D92" s="2">
        <v>33510742</v>
      </c>
      <c r="E92" s="80" t="s">
        <v>887</v>
      </c>
      <c r="F92" s="130">
        <v>125</v>
      </c>
      <c r="G92" s="26">
        <f t="shared" si="39"/>
        <v>125</v>
      </c>
      <c r="H92" s="26">
        <v>40</v>
      </c>
      <c r="I92" s="26">
        <v>22.5</v>
      </c>
      <c r="J92" s="27">
        <f t="shared" si="40"/>
        <v>5000</v>
      </c>
      <c r="K92" s="27">
        <f t="shared" si="40"/>
        <v>2812.5</v>
      </c>
      <c r="L92" s="27">
        <f t="shared" si="41"/>
        <v>2500</v>
      </c>
      <c r="M92" s="27">
        <v>0</v>
      </c>
      <c r="N92" s="131"/>
      <c r="O92" s="131"/>
      <c r="P92" s="267">
        <f t="shared" si="42"/>
        <v>10312.5</v>
      </c>
      <c r="R92" s="321"/>
    </row>
    <row r="93" spans="1:18" ht="12.75">
      <c r="A93" s="367"/>
      <c r="B93" s="364"/>
      <c r="C93" s="29" t="s">
        <v>88</v>
      </c>
      <c r="D93" s="2">
        <v>20014833</v>
      </c>
      <c r="E93" s="80" t="s">
        <v>869</v>
      </c>
      <c r="F93" s="26">
        <v>191</v>
      </c>
      <c r="G93" s="26">
        <f t="shared" si="39"/>
        <v>191</v>
      </c>
      <c r="H93" s="26">
        <v>40</v>
      </c>
      <c r="I93" s="26">
        <v>22.5</v>
      </c>
      <c r="J93" s="27">
        <f t="shared" si="40"/>
        <v>7640</v>
      </c>
      <c r="K93" s="27">
        <f t="shared" si="40"/>
        <v>4297.5</v>
      </c>
      <c r="L93" s="27">
        <f t="shared" si="41"/>
        <v>3820</v>
      </c>
      <c r="M93" s="27">
        <v>0</v>
      </c>
      <c r="N93" s="131"/>
      <c r="O93" s="131"/>
      <c r="P93" s="267">
        <f t="shared" si="42"/>
        <v>15757.5</v>
      </c>
      <c r="R93" s="321"/>
    </row>
    <row r="94" spans="1:18" ht="13.5" thickBot="1">
      <c r="A94" s="368"/>
      <c r="B94" s="365"/>
      <c r="C94" s="268" t="s">
        <v>37</v>
      </c>
      <c r="D94" s="287"/>
      <c r="E94" s="270"/>
      <c r="F94" s="307">
        <f>SUM(F87:F93)</f>
        <v>590</v>
      </c>
      <c r="G94" s="271">
        <f>SUM(G87:G93)</f>
        <v>590</v>
      </c>
      <c r="H94" s="271"/>
      <c r="I94" s="271"/>
      <c r="J94" s="272">
        <f aca="true" t="shared" si="43" ref="J94:P94">SUM(J87:J93)</f>
        <v>23600</v>
      </c>
      <c r="K94" s="272">
        <f t="shared" si="43"/>
        <v>13275</v>
      </c>
      <c r="L94" s="272">
        <f t="shared" si="43"/>
        <v>11800</v>
      </c>
      <c r="M94" s="272">
        <f t="shared" si="43"/>
        <v>1152</v>
      </c>
      <c r="N94" s="272">
        <f t="shared" si="43"/>
        <v>0</v>
      </c>
      <c r="O94" s="273">
        <f t="shared" si="43"/>
        <v>0</v>
      </c>
      <c r="P94" s="274">
        <f t="shared" si="43"/>
        <v>49827</v>
      </c>
      <c r="R94" s="322"/>
    </row>
    <row r="95" spans="1:18" ht="15.75" thickBot="1">
      <c r="A95" s="305"/>
      <c r="B95" s="306"/>
      <c r="C95" s="67"/>
      <c r="D95" s="18"/>
      <c r="E95" s="112"/>
      <c r="F95" s="180"/>
      <c r="G95" s="67"/>
      <c r="H95" s="67"/>
      <c r="I95" s="67"/>
      <c r="J95" s="68"/>
      <c r="K95" s="68"/>
      <c r="L95" s="68"/>
      <c r="M95" s="68"/>
      <c r="N95" s="68"/>
      <c r="O95" s="181"/>
      <c r="P95" s="68"/>
      <c r="R95" s="321"/>
    </row>
    <row r="96" spans="1:18" ht="12.75">
      <c r="A96" s="369">
        <v>10</v>
      </c>
      <c r="B96" s="353" t="s">
        <v>92</v>
      </c>
      <c r="C96" s="260" t="s">
        <v>93</v>
      </c>
      <c r="D96" s="260">
        <v>26199560</v>
      </c>
      <c r="E96" s="277" t="s">
        <v>930</v>
      </c>
      <c r="F96" s="262">
        <v>96</v>
      </c>
      <c r="G96" s="262">
        <f aca="true" t="shared" si="44" ref="G96:G101">F96</f>
        <v>96</v>
      </c>
      <c r="H96" s="262">
        <v>40</v>
      </c>
      <c r="I96" s="262">
        <v>22.5</v>
      </c>
      <c r="J96" s="264">
        <f aca="true" t="shared" si="45" ref="J96:K101">F96*H96</f>
        <v>3840</v>
      </c>
      <c r="K96" s="264">
        <f t="shared" si="45"/>
        <v>2160</v>
      </c>
      <c r="L96" s="264">
        <f aca="true" t="shared" si="46" ref="L96:L101">G96*20</f>
        <v>1920</v>
      </c>
      <c r="M96" s="264">
        <f>J96*15%</f>
        <v>576</v>
      </c>
      <c r="N96" s="265"/>
      <c r="O96" s="265"/>
      <c r="P96" s="266">
        <f aca="true" t="shared" si="47" ref="P96:P101">J96+K96+L96+M96+N96-O96</f>
        <v>8496</v>
      </c>
      <c r="R96" s="321"/>
    </row>
    <row r="97" spans="1:18" ht="12.75">
      <c r="A97" s="367"/>
      <c r="B97" s="364"/>
      <c r="C97" s="11" t="s">
        <v>94</v>
      </c>
      <c r="D97" s="2">
        <v>26199560</v>
      </c>
      <c r="E97" s="80" t="s">
        <v>931</v>
      </c>
      <c r="F97" s="26">
        <v>75</v>
      </c>
      <c r="G97" s="26">
        <f t="shared" si="44"/>
        <v>75</v>
      </c>
      <c r="H97" s="26">
        <v>40</v>
      </c>
      <c r="I97" s="26">
        <v>22.5</v>
      </c>
      <c r="J97" s="27">
        <f>F97*H97</f>
        <v>3000</v>
      </c>
      <c r="K97" s="27">
        <f>G97*I97</f>
        <v>1687.5</v>
      </c>
      <c r="L97" s="27">
        <f t="shared" si="46"/>
        <v>1500</v>
      </c>
      <c r="M97" s="27">
        <v>0</v>
      </c>
      <c r="N97" s="131"/>
      <c r="O97" s="131"/>
      <c r="P97" s="267">
        <f t="shared" si="47"/>
        <v>6187.5</v>
      </c>
      <c r="R97" s="321"/>
    </row>
    <row r="98" spans="1:18" ht="12.75">
      <c r="A98" s="367"/>
      <c r="B98" s="364"/>
      <c r="C98" s="11" t="s">
        <v>95</v>
      </c>
      <c r="D98" s="2">
        <v>26199560</v>
      </c>
      <c r="E98" s="80" t="s">
        <v>933</v>
      </c>
      <c r="F98" s="26">
        <v>160</v>
      </c>
      <c r="G98" s="26">
        <f t="shared" si="44"/>
        <v>160</v>
      </c>
      <c r="H98" s="26">
        <v>40</v>
      </c>
      <c r="I98" s="26">
        <v>22.5</v>
      </c>
      <c r="J98" s="27">
        <f t="shared" si="45"/>
        <v>6400</v>
      </c>
      <c r="K98" s="27">
        <f t="shared" si="45"/>
        <v>3600</v>
      </c>
      <c r="L98" s="27">
        <f t="shared" si="46"/>
        <v>3200</v>
      </c>
      <c r="M98" s="27">
        <v>0</v>
      </c>
      <c r="N98" s="131"/>
      <c r="O98" s="131"/>
      <c r="P98" s="267">
        <f t="shared" si="47"/>
        <v>13200</v>
      </c>
      <c r="R98" s="321"/>
    </row>
    <row r="99" spans="1:18" ht="12.75">
      <c r="A99" s="367"/>
      <c r="B99" s="364"/>
      <c r="C99" s="11" t="s">
        <v>96</v>
      </c>
      <c r="D99" s="2">
        <v>26199560</v>
      </c>
      <c r="E99" s="80" t="s">
        <v>932</v>
      </c>
      <c r="F99" s="26">
        <v>34</v>
      </c>
      <c r="G99" s="26">
        <f t="shared" si="44"/>
        <v>34</v>
      </c>
      <c r="H99" s="26">
        <v>40</v>
      </c>
      <c r="I99" s="26">
        <v>22.5</v>
      </c>
      <c r="J99" s="27">
        <f t="shared" si="45"/>
        <v>1360</v>
      </c>
      <c r="K99" s="27">
        <f t="shared" si="45"/>
        <v>765</v>
      </c>
      <c r="L99" s="27">
        <f t="shared" si="46"/>
        <v>680</v>
      </c>
      <c r="M99" s="27">
        <v>0</v>
      </c>
      <c r="N99" s="131"/>
      <c r="O99" s="131"/>
      <c r="P99" s="267">
        <f t="shared" si="47"/>
        <v>2805</v>
      </c>
      <c r="R99" s="321"/>
    </row>
    <row r="100" spans="1:18" ht="12.75">
      <c r="A100" s="367"/>
      <c r="B100" s="364"/>
      <c r="C100" s="11" t="s">
        <v>125</v>
      </c>
      <c r="D100" s="2">
        <v>20137437</v>
      </c>
      <c r="E100" s="80" t="s">
        <v>926</v>
      </c>
      <c r="F100" s="26">
        <v>99</v>
      </c>
      <c r="G100" s="26">
        <f t="shared" si="44"/>
        <v>99</v>
      </c>
      <c r="H100" s="26">
        <v>40</v>
      </c>
      <c r="I100" s="26">
        <v>22.5</v>
      </c>
      <c r="J100" s="27">
        <f t="shared" si="45"/>
        <v>3960</v>
      </c>
      <c r="K100" s="27">
        <f t="shared" si="45"/>
        <v>2227.5</v>
      </c>
      <c r="L100" s="27">
        <f t="shared" si="46"/>
        <v>1980</v>
      </c>
      <c r="M100" s="27">
        <v>0</v>
      </c>
      <c r="N100" s="131"/>
      <c r="O100" s="131"/>
      <c r="P100" s="267">
        <f t="shared" si="47"/>
        <v>8167.5</v>
      </c>
      <c r="R100" s="321"/>
    </row>
    <row r="101" spans="1:18" ht="12.75">
      <c r="A101" s="367"/>
      <c r="B101" s="364"/>
      <c r="C101" s="11" t="s">
        <v>143</v>
      </c>
      <c r="D101" s="2">
        <v>19468208</v>
      </c>
      <c r="E101" s="225" t="s">
        <v>449</v>
      </c>
      <c r="F101" s="26">
        <v>0</v>
      </c>
      <c r="G101" s="26">
        <f t="shared" si="44"/>
        <v>0</v>
      </c>
      <c r="H101" s="26">
        <v>40</v>
      </c>
      <c r="I101" s="26">
        <v>22.5</v>
      </c>
      <c r="J101" s="27">
        <f t="shared" si="45"/>
        <v>0</v>
      </c>
      <c r="K101" s="27">
        <f t="shared" si="45"/>
        <v>0</v>
      </c>
      <c r="L101" s="27">
        <f t="shared" si="46"/>
        <v>0</v>
      </c>
      <c r="M101" s="27">
        <v>0</v>
      </c>
      <c r="N101" s="131"/>
      <c r="O101" s="131"/>
      <c r="P101" s="267">
        <f t="shared" si="47"/>
        <v>0</v>
      </c>
      <c r="R101" s="321"/>
    </row>
    <row r="102" spans="1:18" ht="12.75">
      <c r="A102" s="367"/>
      <c r="B102" s="364"/>
      <c r="C102" s="11" t="s">
        <v>97</v>
      </c>
      <c r="D102" s="2">
        <v>20074770</v>
      </c>
      <c r="E102" s="80" t="s">
        <v>872</v>
      </c>
      <c r="F102" s="26">
        <v>126</v>
      </c>
      <c r="G102" s="26">
        <f>F102</f>
        <v>126</v>
      </c>
      <c r="H102" s="26">
        <v>40</v>
      </c>
      <c r="I102" s="26">
        <v>22.5</v>
      </c>
      <c r="J102" s="27">
        <f>F102*H102</f>
        <v>5040</v>
      </c>
      <c r="K102" s="27">
        <f>G102*I102</f>
        <v>2835</v>
      </c>
      <c r="L102" s="27">
        <f>G102*20</f>
        <v>2520</v>
      </c>
      <c r="M102" s="27">
        <v>0</v>
      </c>
      <c r="N102" s="131"/>
      <c r="O102" s="131"/>
      <c r="P102" s="267">
        <f>J102+K102+L102+M102+N102-O102</f>
        <v>10395</v>
      </c>
      <c r="R102" s="321"/>
    </row>
    <row r="103" spans="1:18" ht="13.5" thickBot="1">
      <c r="A103" s="368"/>
      <c r="B103" s="365"/>
      <c r="C103" s="271" t="s">
        <v>37</v>
      </c>
      <c r="D103" s="287"/>
      <c r="E103" s="270"/>
      <c r="F103" s="271">
        <f>SUM(F96:F102)</f>
        <v>590</v>
      </c>
      <c r="G103" s="271">
        <f>SUM(G96:G102)</f>
        <v>590</v>
      </c>
      <c r="H103" s="271"/>
      <c r="I103" s="271"/>
      <c r="J103" s="272">
        <f>SUM(J96:J101)</f>
        <v>18560</v>
      </c>
      <c r="K103" s="272">
        <f>SUM(K96:K101)</f>
        <v>10440</v>
      </c>
      <c r="L103" s="272">
        <f>SUM(L96:L101)</f>
        <v>9280</v>
      </c>
      <c r="M103" s="272">
        <f>SUM(M96:M101)</f>
        <v>576</v>
      </c>
      <c r="N103" s="272">
        <f>SUM(N96:N102)</f>
        <v>0</v>
      </c>
      <c r="O103" s="273">
        <f>SUM(O96:O102)</f>
        <v>0</v>
      </c>
      <c r="P103" s="274">
        <f>SUM(P96:P102)</f>
        <v>49251</v>
      </c>
      <c r="R103" s="322"/>
    </row>
    <row r="104" spans="1:18" ht="13.5" thickBot="1">
      <c r="A104" s="38"/>
      <c r="B104" s="38"/>
      <c r="C104" s="19"/>
      <c r="D104" s="18"/>
      <c r="E104" s="112"/>
      <c r="F104" s="67"/>
      <c r="G104" s="67"/>
      <c r="H104" s="67"/>
      <c r="I104" s="67"/>
      <c r="J104" s="68"/>
      <c r="K104" s="68"/>
      <c r="L104" s="68"/>
      <c r="M104" s="68"/>
      <c r="N104" s="68"/>
      <c r="O104" s="181"/>
      <c r="P104" s="68"/>
      <c r="R104" s="321"/>
    </row>
    <row r="105" spans="1:18" ht="12.75">
      <c r="A105" s="369">
        <v>11</v>
      </c>
      <c r="B105" s="373" t="s">
        <v>145</v>
      </c>
      <c r="C105" s="308" t="s">
        <v>155</v>
      </c>
      <c r="D105" s="260">
        <v>27065559</v>
      </c>
      <c r="E105" s="277" t="s">
        <v>919</v>
      </c>
      <c r="F105" s="262">
        <v>85</v>
      </c>
      <c r="G105" s="262">
        <f aca="true" t="shared" si="48" ref="G105:G113">F105</f>
        <v>85</v>
      </c>
      <c r="H105" s="262">
        <v>40</v>
      </c>
      <c r="I105" s="262">
        <v>22.5</v>
      </c>
      <c r="J105" s="264">
        <f aca="true" t="shared" si="49" ref="J105:K113">F105*H105</f>
        <v>3400</v>
      </c>
      <c r="K105" s="264">
        <f t="shared" si="49"/>
        <v>1912.5</v>
      </c>
      <c r="L105" s="264">
        <f aca="true" t="shared" si="50" ref="L105:L113">G105*20</f>
        <v>1700</v>
      </c>
      <c r="M105" s="264">
        <f>J105*15%</f>
        <v>510</v>
      </c>
      <c r="N105" s="265"/>
      <c r="O105" s="265"/>
      <c r="P105" s="266">
        <f aca="true" t="shared" si="51" ref="P105:P113">J105+K105+L105+M105+N105-O105</f>
        <v>7522.5</v>
      </c>
      <c r="R105" s="321"/>
    </row>
    <row r="106" spans="1:18" ht="12.75">
      <c r="A106" s="367"/>
      <c r="B106" s="364"/>
      <c r="C106" s="29" t="s">
        <v>98</v>
      </c>
      <c r="D106" s="2">
        <v>19915870</v>
      </c>
      <c r="E106" s="225" t="s">
        <v>449</v>
      </c>
      <c r="F106" s="26">
        <v>0</v>
      </c>
      <c r="G106" s="26">
        <f t="shared" si="48"/>
        <v>0</v>
      </c>
      <c r="H106" s="26">
        <v>40</v>
      </c>
      <c r="I106" s="26">
        <v>22.5</v>
      </c>
      <c r="J106" s="27">
        <f t="shared" si="49"/>
        <v>0</v>
      </c>
      <c r="K106" s="27">
        <f t="shared" si="49"/>
        <v>0</v>
      </c>
      <c r="L106" s="27">
        <f t="shared" si="50"/>
        <v>0</v>
      </c>
      <c r="M106" s="27">
        <v>0</v>
      </c>
      <c r="N106" s="131"/>
      <c r="O106" s="131"/>
      <c r="P106" s="267">
        <f t="shared" si="51"/>
        <v>0</v>
      </c>
      <c r="R106" s="321"/>
    </row>
    <row r="107" spans="1:18" ht="12.75">
      <c r="A107" s="367"/>
      <c r="B107" s="364"/>
      <c r="C107" s="29" t="s">
        <v>99</v>
      </c>
      <c r="D107" s="2">
        <v>25917336</v>
      </c>
      <c r="E107" s="80" t="s">
        <v>894</v>
      </c>
      <c r="F107" s="26">
        <v>82</v>
      </c>
      <c r="G107" s="26">
        <f t="shared" si="48"/>
        <v>82</v>
      </c>
      <c r="H107" s="26">
        <v>40</v>
      </c>
      <c r="I107" s="26">
        <v>22.5</v>
      </c>
      <c r="J107" s="27">
        <f t="shared" si="49"/>
        <v>3280</v>
      </c>
      <c r="K107" s="27">
        <f t="shared" si="49"/>
        <v>1845</v>
      </c>
      <c r="L107" s="27">
        <f t="shared" si="50"/>
        <v>1640</v>
      </c>
      <c r="M107" s="27">
        <v>0</v>
      </c>
      <c r="N107" s="131"/>
      <c r="O107" s="131"/>
      <c r="P107" s="267">
        <f t="shared" si="51"/>
        <v>6765</v>
      </c>
      <c r="R107" s="321"/>
    </row>
    <row r="108" spans="1:18" ht="12.75">
      <c r="A108" s="367"/>
      <c r="B108" s="364"/>
      <c r="C108" s="29" t="s">
        <v>100</v>
      </c>
      <c r="D108" s="2">
        <v>19890236</v>
      </c>
      <c r="E108" s="80" t="s">
        <v>922</v>
      </c>
      <c r="F108" s="26">
        <v>82</v>
      </c>
      <c r="G108" s="26">
        <f t="shared" si="48"/>
        <v>82</v>
      </c>
      <c r="H108" s="26">
        <v>40</v>
      </c>
      <c r="I108" s="26">
        <v>22.5</v>
      </c>
      <c r="J108" s="27">
        <f t="shared" si="49"/>
        <v>3280</v>
      </c>
      <c r="K108" s="27">
        <f t="shared" si="49"/>
        <v>1845</v>
      </c>
      <c r="L108" s="27">
        <f t="shared" si="50"/>
        <v>1640</v>
      </c>
      <c r="M108" s="27">
        <v>0</v>
      </c>
      <c r="N108" s="131"/>
      <c r="O108" s="131"/>
      <c r="P108" s="267">
        <f t="shared" si="51"/>
        <v>6765</v>
      </c>
      <c r="R108" s="321"/>
    </row>
    <row r="109" spans="1:18" ht="12.75">
      <c r="A109" s="367"/>
      <c r="B109" s="364"/>
      <c r="C109" s="29" t="s">
        <v>101</v>
      </c>
      <c r="D109" s="2">
        <v>27065559</v>
      </c>
      <c r="E109" s="80" t="s">
        <v>918</v>
      </c>
      <c r="F109" s="26">
        <v>76</v>
      </c>
      <c r="G109" s="26">
        <f t="shared" si="48"/>
        <v>76</v>
      </c>
      <c r="H109" s="26">
        <v>40</v>
      </c>
      <c r="I109" s="26">
        <v>22.5</v>
      </c>
      <c r="J109" s="27">
        <f t="shared" si="49"/>
        <v>3040</v>
      </c>
      <c r="K109" s="27">
        <f t="shared" si="49"/>
        <v>1710</v>
      </c>
      <c r="L109" s="27">
        <f t="shared" si="50"/>
        <v>1520</v>
      </c>
      <c r="M109" s="27">
        <v>0</v>
      </c>
      <c r="N109" s="131"/>
      <c r="O109" s="131"/>
      <c r="P109" s="267">
        <f t="shared" si="51"/>
        <v>6270</v>
      </c>
      <c r="R109" s="321"/>
    </row>
    <row r="110" spans="1:18" ht="12.75">
      <c r="A110" s="367"/>
      <c r="B110" s="364"/>
      <c r="C110" s="29" t="s">
        <v>61</v>
      </c>
      <c r="D110" s="2">
        <v>26928317</v>
      </c>
      <c r="E110" s="80" t="s">
        <v>947</v>
      </c>
      <c r="F110" s="26">
        <v>92</v>
      </c>
      <c r="G110" s="26">
        <f t="shared" si="48"/>
        <v>92</v>
      </c>
      <c r="H110" s="26">
        <v>40</v>
      </c>
      <c r="I110" s="26">
        <v>22.5</v>
      </c>
      <c r="J110" s="27">
        <f t="shared" si="49"/>
        <v>3680</v>
      </c>
      <c r="K110" s="27">
        <f t="shared" si="49"/>
        <v>2070</v>
      </c>
      <c r="L110" s="27">
        <f t="shared" si="50"/>
        <v>1840</v>
      </c>
      <c r="M110" s="27">
        <v>0</v>
      </c>
      <c r="N110" s="131"/>
      <c r="O110" s="131"/>
      <c r="P110" s="267">
        <f t="shared" si="51"/>
        <v>7590</v>
      </c>
      <c r="R110" s="321"/>
    </row>
    <row r="111" spans="1:18" ht="12.75">
      <c r="A111" s="367"/>
      <c r="B111" s="364"/>
      <c r="C111" s="29" t="s">
        <v>62</v>
      </c>
      <c r="D111" s="2">
        <v>26928317</v>
      </c>
      <c r="E111" s="80" t="s">
        <v>945</v>
      </c>
      <c r="F111" s="26">
        <v>72</v>
      </c>
      <c r="G111" s="26">
        <f t="shared" si="48"/>
        <v>72</v>
      </c>
      <c r="H111" s="26">
        <v>40</v>
      </c>
      <c r="I111" s="26">
        <v>22.5</v>
      </c>
      <c r="J111" s="27">
        <f t="shared" si="49"/>
        <v>2880</v>
      </c>
      <c r="K111" s="27">
        <f t="shared" si="49"/>
        <v>1620</v>
      </c>
      <c r="L111" s="27">
        <f t="shared" si="50"/>
        <v>1440</v>
      </c>
      <c r="M111" s="27">
        <v>0</v>
      </c>
      <c r="N111" s="131"/>
      <c r="O111" s="131"/>
      <c r="P111" s="267">
        <f t="shared" si="51"/>
        <v>5940</v>
      </c>
      <c r="R111" s="321"/>
    </row>
    <row r="112" spans="1:18" ht="12.75">
      <c r="A112" s="367"/>
      <c r="B112" s="364"/>
      <c r="C112" s="29" t="s">
        <v>152</v>
      </c>
      <c r="D112" s="2">
        <v>19992945</v>
      </c>
      <c r="E112" s="80" t="s">
        <v>912</v>
      </c>
      <c r="F112" s="26">
        <v>101</v>
      </c>
      <c r="G112" s="26">
        <f t="shared" si="48"/>
        <v>101</v>
      </c>
      <c r="H112" s="26">
        <v>40</v>
      </c>
      <c r="I112" s="26">
        <v>22.5</v>
      </c>
      <c r="J112" s="27">
        <f t="shared" si="49"/>
        <v>4040</v>
      </c>
      <c r="K112" s="27">
        <f t="shared" si="49"/>
        <v>2272.5</v>
      </c>
      <c r="L112" s="27">
        <f t="shared" si="50"/>
        <v>2020</v>
      </c>
      <c r="M112" s="27">
        <v>0</v>
      </c>
      <c r="N112" s="131"/>
      <c r="O112" s="131"/>
      <c r="P112" s="267">
        <f t="shared" si="51"/>
        <v>8332.5</v>
      </c>
      <c r="R112" s="321"/>
    </row>
    <row r="113" spans="1:18" ht="12.75">
      <c r="A113" s="367"/>
      <c r="B113" s="364"/>
      <c r="C113" s="29" t="s">
        <v>64</v>
      </c>
      <c r="D113" s="2">
        <v>19986315</v>
      </c>
      <c r="E113" s="225" t="s">
        <v>449</v>
      </c>
      <c r="F113" s="26">
        <v>0</v>
      </c>
      <c r="G113" s="26">
        <f t="shared" si="48"/>
        <v>0</v>
      </c>
      <c r="H113" s="26">
        <v>40</v>
      </c>
      <c r="I113" s="26">
        <v>22.5</v>
      </c>
      <c r="J113" s="27">
        <f t="shared" si="49"/>
        <v>0</v>
      </c>
      <c r="K113" s="27">
        <f t="shared" si="49"/>
        <v>0</v>
      </c>
      <c r="L113" s="27">
        <f t="shared" si="50"/>
        <v>0</v>
      </c>
      <c r="M113" s="27">
        <v>0</v>
      </c>
      <c r="N113" s="131"/>
      <c r="O113" s="131"/>
      <c r="P113" s="267">
        <f t="shared" si="51"/>
        <v>0</v>
      </c>
      <c r="R113" s="321"/>
    </row>
    <row r="114" spans="1:18" ht="13.5" thickBot="1">
      <c r="A114" s="368"/>
      <c r="B114" s="365"/>
      <c r="C114" s="268" t="s">
        <v>37</v>
      </c>
      <c r="D114" s="287"/>
      <c r="E114" s="270"/>
      <c r="F114" s="271">
        <f>SUM(F105:F113)</f>
        <v>590</v>
      </c>
      <c r="G114" s="271">
        <f>SUM(G105:G113)</f>
        <v>590</v>
      </c>
      <c r="H114" s="271"/>
      <c r="I114" s="271"/>
      <c r="J114" s="272">
        <f aca="true" t="shared" si="52" ref="J114:P114">SUM(J105:J113)</f>
        <v>23600</v>
      </c>
      <c r="K114" s="272">
        <f t="shared" si="52"/>
        <v>13275</v>
      </c>
      <c r="L114" s="272">
        <f t="shared" si="52"/>
        <v>11800</v>
      </c>
      <c r="M114" s="272">
        <f t="shared" si="52"/>
        <v>510</v>
      </c>
      <c r="N114" s="272">
        <f t="shared" si="52"/>
        <v>0</v>
      </c>
      <c r="O114" s="273">
        <f t="shared" si="52"/>
        <v>0</v>
      </c>
      <c r="P114" s="274">
        <f t="shared" si="52"/>
        <v>49185</v>
      </c>
      <c r="R114" s="322"/>
    </row>
    <row r="115" spans="1:18" s="242" customFormat="1" ht="13.5" thickBot="1">
      <c r="A115" s="38"/>
      <c r="B115" s="38"/>
      <c r="C115" s="19"/>
      <c r="D115" s="18"/>
      <c r="E115" s="112"/>
      <c r="F115" s="67"/>
      <c r="G115" s="67"/>
      <c r="H115" s="67"/>
      <c r="I115" s="67"/>
      <c r="J115" s="68"/>
      <c r="K115" s="68"/>
      <c r="L115" s="68"/>
      <c r="M115" s="68"/>
      <c r="N115" s="68"/>
      <c r="O115" s="181"/>
      <c r="P115" s="68"/>
      <c r="R115" s="321"/>
    </row>
    <row r="116" spans="1:18" ht="12.75">
      <c r="A116" s="369">
        <v>12</v>
      </c>
      <c r="B116" s="353" t="s">
        <v>102</v>
      </c>
      <c r="C116" s="309" t="s">
        <v>154</v>
      </c>
      <c r="D116" s="260">
        <v>33046098</v>
      </c>
      <c r="E116" s="277" t="s">
        <v>873</v>
      </c>
      <c r="F116" s="262">
        <v>124</v>
      </c>
      <c r="G116" s="262">
        <f aca="true" t="shared" si="53" ref="G116:G123">F116</f>
        <v>124</v>
      </c>
      <c r="H116" s="262">
        <v>40</v>
      </c>
      <c r="I116" s="262">
        <v>22.5</v>
      </c>
      <c r="J116" s="264">
        <f aca="true" t="shared" si="54" ref="J116:K123">F116*H116</f>
        <v>4960</v>
      </c>
      <c r="K116" s="264">
        <f t="shared" si="54"/>
        <v>2790</v>
      </c>
      <c r="L116" s="264">
        <f aca="true" t="shared" si="55" ref="L116:L123">G116*20</f>
        <v>2480</v>
      </c>
      <c r="M116" s="264">
        <f>J116*15%</f>
        <v>744</v>
      </c>
      <c r="N116" s="265"/>
      <c r="O116" s="265"/>
      <c r="P116" s="266">
        <f aca="true" t="shared" si="56" ref="P116:P123">J116+K116+L116+M116+N116-O116</f>
        <v>10974</v>
      </c>
      <c r="R116" s="321"/>
    </row>
    <row r="117" spans="1:18" ht="12.75">
      <c r="A117" s="367"/>
      <c r="B117" s="364"/>
      <c r="C117" s="29" t="s">
        <v>104</v>
      </c>
      <c r="D117" s="2">
        <v>20750988</v>
      </c>
      <c r="E117" s="80" t="s">
        <v>880</v>
      </c>
      <c r="F117" s="26">
        <v>101</v>
      </c>
      <c r="G117" s="26">
        <f>F117</f>
        <v>101</v>
      </c>
      <c r="H117" s="26">
        <v>40</v>
      </c>
      <c r="I117" s="26">
        <v>22.5</v>
      </c>
      <c r="J117" s="27">
        <f t="shared" si="54"/>
        <v>4040</v>
      </c>
      <c r="K117" s="27">
        <f t="shared" si="54"/>
        <v>2272.5</v>
      </c>
      <c r="L117" s="27">
        <f>G117*20</f>
        <v>2020</v>
      </c>
      <c r="M117" s="27">
        <v>0</v>
      </c>
      <c r="N117" s="131"/>
      <c r="O117" s="131"/>
      <c r="P117" s="267">
        <f>J117+K117+L117+M117+N117-O117</f>
        <v>8332.5</v>
      </c>
      <c r="R117" s="321"/>
    </row>
    <row r="118" spans="1:18" ht="12.75">
      <c r="A118" s="367"/>
      <c r="B118" s="364"/>
      <c r="C118" s="29" t="s">
        <v>106</v>
      </c>
      <c r="D118" s="2">
        <v>33046098</v>
      </c>
      <c r="E118" s="80" t="s">
        <v>875</v>
      </c>
      <c r="F118" s="26">
        <v>116</v>
      </c>
      <c r="G118" s="26">
        <f>F118</f>
        <v>116</v>
      </c>
      <c r="H118" s="26">
        <v>40</v>
      </c>
      <c r="I118" s="26">
        <v>22.5</v>
      </c>
      <c r="J118" s="27">
        <f t="shared" si="54"/>
        <v>4640</v>
      </c>
      <c r="K118" s="27">
        <f t="shared" si="54"/>
        <v>2610</v>
      </c>
      <c r="L118" s="27">
        <f>G118*20</f>
        <v>2320</v>
      </c>
      <c r="M118" s="27">
        <v>0</v>
      </c>
      <c r="N118" s="131"/>
      <c r="O118" s="131"/>
      <c r="P118" s="267">
        <f>J118+K118+L118+M118+N118-O118</f>
        <v>9570</v>
      </c>
      <c r="R118" s="321"/>
    </row>
    <row r="119" spans="1:18" ht="12.75">
      <c r="A119" s="367"/>
      <c r="B119" s="364"/>
      <c r="C119" s="29" t="s">
        <v>107</v>
      </c>
      <c r="D119" s="2">
        <v>20245480</v>
      </c>
      <c r="E119" s="80" t="s">
        <v>866</v>
      </c>
      <c r="F119" s="26">
        <v>68</v>
      </c>
      <c r="G119" s="26">
        <f>F119</f>
        <v>68</v>
      </c>
      <c r="H119" s="26">
        <v>40</v>
      </c>
      <c r="I119" s="26">
        <v>22.5</v>
      </c>
      <c r="J119" s="27">
        <f t="shared" si="54"/>
        <v>2720</v>
      </c>
      <c r="K119" s="27">
        <f t="shared" si="54"/>
        <v>1530</v>
      </c>
      <c r="L119" s="27">
        <f>G119*20</f>
        <v>1360</v>
      </c>
      <c r="M119" s="27">
        <v>0</v>
      </c>
      <c r="N119" s="131"/>
      <c r="O119" s="131"/>
      <c r="P119" s="267">
        <f>J119+K119+L119+M119+N119-O119</f>
        <v>5610</v>
      </c>
      <c r="R119" s="321"/>
    </row>
    <row r="120" spans="1:18" ht="12.75">
      <c r="A120" s="367"/>
      <c r="B120" s="364"/>
      <c r="C120" s="29" t="s">
        <v>40</v>
      </c>
      <c r="D120" s="2">
        <v>27018310</v>
      </c>
      <c r="E120" s="129" t="s">
        <v>917</v>
      </c>
      <c r="F120" s="26">
        <v>80</v>
      </c>
      <c r="G120" s="26">
        <f>F120</f>
        <v>80</v>
      </c>
      <c r="H120" s="26">
        <v>40</v>
      </c>
      <c r="I120" s="26">
        <v>22.5</v>
      </c>
      <c r="J120" s="27">
        <f t="shared" si="54"/>
        <v>3200</v>
      </c>
      <c r="K120" s="27">
        <f t="shared" si="54"/>
        <v>1800</v>
      </c>
      <c r="L120" s="27">
        <f>G120*20</f>
        <v>1600</v>
      </c>
      <c r="M120" s="27">
        <v>0</v>
      </c>
      <c r="N120" s="131"/>
      <c r="O120" s="131"/>
      <c r="P120" s="267">
        <f>J120+K120+L120+M120+N120-O120</f>
        <v>6600</v>
      </c>
      <c r="R120" s="321"/>
    </row>
    <row r="121" spans="1:18" ht="12.75">
      <c r="A121" s="367"/>
      <c r="B121" s="364"/>
      <c r="C121" s="29" t="s">
        <v>103</v>
      </c>
      <c r="D121" s="2">
        <v>19760295</v>
      </c>
      <c r="E121" s="80" t="s">
        <v>920</v>
      </c>
      <c r="F121" s="26">
        <v>12</v>
      </c>
      <c r="G121" s="26">
        <f t="shared" si="53"/>
        <v>12</v>
      </c>
      <c r="H121" s="26">
        <v>40</v>
      </c>
      <c r="I121" s="26">
        <v>22.5</v>
      </c>
      <c r="J121" s="27">
        <f t="shared" si="54"/>
        <v>480</v>
      </c>
      <c r="K121" s="27">
        <f t="shared" si="54"/>
        <v>270</v>
      </c>
      <c r="L121" s="27">
        <f t="shared" si="55"/>
        <v>240</v>
      </c>
      <c r="M121" s="27">
        <v>0</v>
      </c>
      <c r="N121" s="131"/>
      <c r="O121" s="131"/>
      <c r="P121" s="267">
        <f t="shared" si="56"/>
        <v>990</v>
      </c>
      <c r="R121" s="321"/>
    </row>
    <row r="122" spans="1:18" ht="12.75">
      <c r="A122" s="367"/>
      <c r="B122" s="364"/>
      <c r="C122" s="29" t="s">
        <v>105</v>
      </c>
      <c r="D122" s="2">
        <v>32163456</v>
      </c>
      <c r="E122" s="80" t="s">
        <v>925</v>
      </c>
      <c r="F122" s="26">
        <v>41</v>
      </c>
      <c r="G122" s="26">
        <f t="shared" si="53"/>
        <v>41</v>
      </c>
      <c r="H122" s="26">
        <v>40</v>
      </c>
      <c r="I122" s="26">
        <v>22.5</v>
      </c>
      <c r="J122" s="27">
        <f t="shared" si="54"/>
        <v>1640</v>
      </c>
      <c r="K122" s="27">
        <f t="shared" si="54"/>
        <v>922.5</v>
      </c>
      <c r="L122" s="27">
        <f t="shared" si="55"/>
        <v>820</v>
      </c>
      <c r="M122" s="27">
        <v>0</v>
      </c>
      <c r="N122" s="131"/>
      <c r="O122" s="131"/>
      <c r="P122" s="267">
        <f t="shared" si="56"/>
        <v>3382.5</v>
      </c>
      <c r="R122" s="321"/>
    </row>
    <row r="123" spans="1:18" ht="12.75">
      <c r="A123" s="367"/>
      <c r="B123" s="364"/>
      <c r="C123" s="74" t="s">
        <v>593</v>
      </c>
      <c r="D123" s="2">
        <v>33046098</v>
      </c>
      <c r="E123" s="80" t="s">
        <v>874</v>
      </c>
      <c r="F123" s="26">
        <v>48</v>
      </c>
      <c r="G123" s="26">
        <f t="shared" si="53"/>
        <v>48</v>
      </c>
      <c r="H123" s="26">
        <v>40</v>
      </c>
      <c r="I123" s="26">
        <v>22.5</v>
      </c>
      <c r="J123" s="27">
        <f t="shared" si="54"/>
        <v>1920</v>
      </c>
      <c r="K123" s="27">
        <f t="shared" si="54"/>
        <v>1080</v>
      </c>
      <c r="L123" s="27">
        <f t="shared" si="55"/>
        <v>960</v>
      </c>
      <c r="M123" s="27">
        <v>0</v>
      </c>
      <c r="N123" s="131"/>
      <c r="O123" s="131"/>
      <c r="P123" s="267">
        <f t="shared" si="56"/>
        <v>3960</v>
      </c>
      <c r="R123" s="321"/>
    </row>
    <row r="124" spans="1:18" ht="13.5" thickBot="1">
      <c r="A124" s="368"/>
      <c r="B124" s="365"/>
      <c r="C124" s="268" t="s">
        <v>37</v>
      </c>
      <c r="D124" s="287"/>
      <c r="E124" s="270"/>
      <c r="F124" s="271">
        <f>SUM(F116:F123)</f>
        <v>590</v>
      </c>
      <c r="G124" s="271">
        <f>SUM(G116:G123)</f>
        <v>590</v>
      </c>
      <c r="H124" s="271"/>
      <c r="I124" s="271"/>
      <c r="J124" s="272">
        <f aca="true" t="shared" si="57" ref="J124:P124">SUM(J116:J123)</f>
        <v>23600</v>
      </c>
      <c r="K124" s="272">
        <f t="shared" si="57"/>
        <v>13275</v>
      </c>
      <c r="L124" s="272">
        <f t="shared" si="57"/>
        <v>11800</v>
      </c>
      <c r="M124" s="272">
        <f t="shared" si="57"/>
        <v>744</v>
      </c>
      <c r="N124" s="272">
        <f t="shared" si="57"/>
        <v>0</v>
      </c>
      <c r="O124" s="273">
        <f t="shared" si="57"/>
        <v>0</v>
      </c>
      <c r="P124" s="274">
        <f t="shared" si="57"/>
        <v>49419</v>
      </c>
      <c r="R124" s="322"/>
    </row>
    <row r="125" spans="1:18" ht="13.5" thickBot="1">
      <c r="A125" s="19"/>
      <c r="B125" s="19"/>
      <c r="C125" s="19"/>
      <c r="D125" s="18"/>
      <c r="E125" s="112"/>
      <c r="F125" s="67"/>
      <c r="G125" s="67"/>
      <c r="H125" s="67"/>
      <c r="I125" s="67"/>
      <c r="J125" s="68"/>
      <c r="K125" s="68"/>
      <c r="L125" s="68"/>
      <c r="M125" s="68"/>
      <c r="N125" s="68"/>
      <c r="O125" s="181"/>
      <c r="P125" s="68"/>
      <c r="R125" s="321"/>
    </row>
    <row r="126" spans="1:18" ht="12.75">
      <c r="A126" s="369">
        <v>13</v>
      </c>
      <c r="B126" s="353" t="s">
        <v>108</v>
      </c>
      <c r="C126" s="280" t="s">
        <v>109</v>
      </c>
      <c r="D126" s="260">
        <v>25459140</v>
      </c>
      <c r="E126" s="277" t="s">
        <v>883</v>
      </c>
      <c r="F126" s="262">
        <v>176</v>
      </c>
      <c r="G126" s="262">
        <f aca="true" t="shared" si="58" ref="G126:G132">F126</f>
        <v>176</v>
      </c>
      <c r="H126" s="262">
        <v>40</v>
      </c>
      <c r="I126" s="262">
        <v>22.5</v>
      </c>
      <c r="J126" s="264">
        <f aca="true" t="shared" si="59" ref="J126:K131">F126*H126</f>
        <v>7040</v>
      </c>
      <c r="K126" s="264">
        <f t="shared" si="59"/>
        <v>3960</v>
      </c>
      <c r="L126" s="264">
        <f aca="true" t="shared" si="60" ref="L126:L132">G126*20</f>
        <v>3520</v>
      </c>
      <c r="M126" s="264">
        <f>J126*15%</f>
        <v>1056</v>
      </c>
      <c r="N126" s="265"/>
      <c r="O126" s="265"/>
      <c r="P126" s="266">
        <f aca="true" t="shared" si="61" ref="P126:P132">J126+K126+L126+M126+N126-O126</f>
        <v>15576</v>
      </c>
      <c r="R126" s="321"/>
    </row>
    <row r="127" spans="1:18" ht="12.75">
      <c r="A127" s="367"/>
      <c r="B127" s="364"/>
      <c r="C127" s="11" t="s">
        <v>110</v>
      </c>
      <c r="D127" s="2">
        <v>20570936</v>
      </c>
      <c r="E127" s="115" t="s">
        <v>958</v>
      </c>
      <c r="F127" s="26">
        <v>100</v>
      </c>
      <c r="G127" s="26">
        <f t="shared" si="58"/>
        <v>100</v>
      </c>
      <c r="H127" s="26">
        <v>40</v>
      </c>
      <c r="I127" s="26">
        <v>22.5</v>
      </c>
      <c r="J127" s="27">
        <f t="shared" si="59"/>
        <v>4000</v>
      </c>
      <c r="K127" s="27">
        <f t="shared" si="59"/>
        <v>2250</v>
      </c>
      <c r="L127" s="27">
        <f t="shared" si="60"/>
        <v>2000</v>
      </c>
      <c r="M127" s="27">
        <v>0</v>
      </c>
      <c r="N127" s="131"/>
      <c r="O127" s="131"/>
      <c r="P127" s="267">
        <f t="shared" si="61"/>
        <v>8250</v>
      </c>
      <c r="R127" s="321"/>
    </row>
    <row r="128" spans="1:18" ht="12.75">
      <c r="A128" s="367"/>
      <c r="B128" s="364"/>
      <c r="C128" s="11" t="s">
        <v>136</v>
      </c>
      <c r="D128" s="2">
        <v>25459140</v>
      </c>
      <c r="E128" s="115" t="s">
        <v>882</v>
      </c>
      <c r="F128" s="26">
        <v>17</v>
      </c>
      <c r="G128" s="26">
        <f t="shared" si="58"/>
        <v>17</v>
      </c>
      <c r="H128" s="26">
        <v>40</v>
      </c>
      <c r="I128" s="26">
        <v>22.5</v>
      </c>
      <c r="J128" s="27">
        <f t="shared" si="59"/>
        <v>680</v>
      </c>
      <c r="K128" s="27">
        <f t="shared" si="59"/>
        <v>382.5</v>
      </c>
      <c r="L128" s="27">
        <f t="shared" si="60"/>
        <v>340</v>
      </c>
      <c r="M128" s="27">
        <v>0</v>
      </c>
      <c r="N128" s="131"/>
      <c r="O128" s="131"/>
      <c r="P128" s="267">
        <f t="shared" si="61"/>
        <v>1402.5</v>
      </c>
      <c r="R128" s="321"/>
    </row>
    <row r="129" spans="1:18" ht="12.75">
      <c r="A129" s="367"/>
      <c r="B129" s="364"/>
      <c r="C129" s="11" t="s">
        <v>132</v>
      </c>
      <c r="D129" s="2">
        <v>30719017</v>
      </c>
      <c r="E129" s="80" t="s">
        <v>891</v>
      </c>
      <c r="F129" s="26">
        <v>24</v>
      </c>
      <c r="G129" s="26">
        <f>F129</f>
        <v>24</v>
      </c>
      <c r="H129" s="26">
        <v>40</v>
      </c>
      <c r="I129" s="26">
        <v>22.5</v>
      </c>
      <c r="J129" s="27">
        <f>F129*H129</f>
        <v>960</v>
      </c>
      <c r="K129" s="27">
        <f>G129*I129</f>
        <v>540</v>
      </c>
      <c r="L129" s="27">
        <f>G129*20</f>
        <v>480</v>
      </c>
      <c r="M129" s="27">
        <v>0</v>
      </c>
      <c r="N129" s="131"/>
      <c r="O129" s="131"/>
      <c r="P129" s="267">
        <f>J129+K129+L129+M129+N129-O129</f>
        <v>1980</v>
      </c>
      <c r="R129" s="321"/>
    </row>
    <row r="130" spans="1:18" ht="12.75">
      <c r="A130" s="367"/>
      <c r="B130" s="364"/>
      <c r="C130" s="11" t="s">
        <v>117</v>
      </c>
      <c r="D130" s="2">
        <v>19801441</v>
      </c>
      <c r="E130" s="80" t="s">
        <v>963</v>
      </c>
      <c r="F130" s="26">
        <v>116</v>
      </c>
      <c r="G130" s="26">
        <f>F130</f>
        <v>116</v>
      </c>
      <c r="H130" s="26">
        <v>40</v>
      </c>
      <c r="I130" s="26">
        <v>22.5</v>
      </c>
      <c r="J130" s="27">
        <f>F130*H130</f>
        <v>4640</v>
      </c>
      <c r="K130" s="27">
        <f>G130*I130</f>
        <v>2610</v>
      </c>
      <c r="L130" s="27">
        <f>G130*20</f>
        <v>2320</v>
      </c>
      <c r="M130" s="27">
        <v>0</v>
      </c>
      <c r="N130" s="131"/>
      <c r="O130" s="131"/>
      <c r="P130" s="267">
        <f>J130+K130+L130+M130+N130-O130</f>
        <v>9570</v>
      </c>
      <c r="R130" s="321"/>
    </row>
    <row r="131" spans="1:18" ht="12.75">
      <c r="A131" s="367"/>
      <c r="B131" s="364"/>
      <c r="C131" s="11" t="s">
        <v>111</v>
      </c>
      <c r="D131" s="2">
        <v>20124305</v>
      </c>
      <c r="E131" s="80" t="s">
        <v>924</v>
      </c>
      <c r="F131" s="26">
        <v>133</v>
      </c>
      <c r="G131" s="26">
        <f t="shared" si="58"/>
        <v>133</v>
      </c>
      <c r="H131" s="26">
        <v>40</v>
      </c>
      <c r="I131" s="26">
        <v>22.5</v>
      </c>
      <c r="J131" s="27">
        <f t="shared" si="59"/>
        <v>5320</v>
      </c>
      <c r="K131" s="27">
        <f t="shared" si="59"/>
        <v>2992.5</v>
      </c>
      <c r="L131" s="27">
        <f t="shared" si="60"/>
        <v>2660</v>
      </c>
      <c r="M131" s="27">
        <v>0</v>
      </c>
      <c r="N131" s="131"/>
      <c r="O131" s="131"/>
      <c r="P131" s="267">
        <f t="shared" si="61"/>
        <v>10972.5</v>
      </c>
      <c r="R131" s="321"/>
    </row>
    <row r="132" spans="1:18" s="242" customFormat="1" ht="12.75">
      <c r="A132" s="367"/>
      <c r="B132" s="364"/>
      <c r="C132" s="11" t="s">
        <v>112</v>
      </c>
      <c r="D132" s="2">
        <v>25459140</v>
      </c>
      <c r="E132" s="80" t="s">
        <v>881</v>
      </c>
      <c r="F132" s="26">
        <v>24</v>
      </c>
      <c r="G132" s="26">
        <f t="shared" si="58"/>
        <v>24</v>
      </c>
      <c r="H132" s="26">
        <v>40</v>
      </c>
      <c r="I132" s="26">
        <v>22.5</v>
      </c>
      <c r="J132" s="27">
        <f>F132*H132</f>
        <v>960</v>
      </c>
      <c r="K132" s="27">
        <f>G132*I132</f>
        <v>540</v>
      </c>
      <c r="L132" s="27">
        <f t="shared" si="60"/>
        <v>480</v>
      </c>
      <c r="M132" s="27">
        <v>0</v>
      </c>
      <c r="N132" s="131"/>
      <c r="O132" s="131"/>
      <c r="P132" s="267">
        <f t="shared" si="61"/>
        <v>1980</v>
      </c>
      <c r="R132" s="321"/>
    </row>
    <row r="133" spans="1:18" s="242" customFormat="1" ht="13.5" thickBot="1">
      <c r="A133" s="368"/>
      <c r="B133" s="365"/>
      <c r="C133" s="271" t="s">
        <v>37</v>
      </c>
      <c r="D133" s="287"/>
      <c r="E133" s="270"/>
      <c r="F133" s="271">
        <f>SUM(F126:F132)</f>
        <v>590</v>
      </c>
      <c r="G133" s="271">
        <f>SUM(G126:G132)</f>
        <v>590</v>
      </c>
      <c r="H133" s="271"/>
      <c r="I133" s="271"/>
      <c r="J133" s="272">
        <f aca="true" t="shared" si="62" ref="J133:P133">SUM(J126:J132)</f>
        <v>23600</v>
      </c>
      <c r="K133" s="272">
        <f t="shared" si="62"/>
        <v>13275</v>
      </c>
      <c r="L133" s="272">
        <f t="shared" si="62"/>
        <v>11800</v>
      </c>
      <c r="M133" s="272">
        <f t="shared" si="62"/>
        <v>1056</v>
      </c>
      <c r="N133" s="272">
        <f t="shared" si="62"/>
        <v>0</v>
      </c>
      <c r="O133" s="273">
        <f t="shared" si="62"/>
        <v>0</v>
      </c>
      <c r="P133" s="274">
        <f t="shared" si="62"/>
        <v>49731</v>
      </c>
      <c r="R133" s="322"/>
    </row>
    <row r="134" spans="1:18" s="242" customFormat="1" ht="13.5" thickBot="1">
      <c r="A134" s="38"/>
      <c r="B134" s="38"/>
      <c r="C134" s="251"/>
      <c r="D134" s="252"/>
      <c r="E134" s="253"/>
      <c r="F134" s="254"/>
      <c r="G134" s="254"/>
      <c r="H134" s="254"/>
      <c r="I134" s="254"/>
      <c r="J134" s="255"/>
      <c r="K134" s="255"/>
      <c r="L134" s="255"/>
      <c r="M134" s="255"/>
      <c r="N134" s="255"/>
      <c r="O134" s="256"/>
      <c r="P134" s="255"/>
      <c r="R134" s="321"/>
    </row>
    <row r="135" spans="1:18" ht="12.75">
      <c r="A135" s="369">
        <v>14</v>
      </c>
      <c r="B135" s="353" t="s">
        <v>114</v>
      </c>
      <c r="C135" s="280" t="s">
        <v>115</v>
      </c>
      <c r="D135" s="260">
        <v>33210742</v>
      </c>
      <c r="E135" s="277" t="s">
        <v>889</v>
      </c>
      <c r="F135" s="262">
        <v>120</v>
      </c>
      <c r="G135" s="262">
        <f aca="true" t="shared" si="63" ref="G135:G141">F135</f>
        <v>120</v>
      </c>
      <c r="H135" s="262">
        <v>40</v>
      </c>
      <c r="I135" s="262">
        <v>22.5</v>
      </c>
      <c r="J135" s="264">
        <f aca="true" t="shared" si="64" ref="J135:K141">F135*H135</f>
        <v>4800</v>
      </c>
      <c r="K135" s="264">
        <f t="shared" si="64"/>
        <v>2700</v>
      </c>
      <c r="L135" s="264">
        <f aca="true" t="shared" si="65" ref="L135:L141">G135*20</f>
        <v>2400</v>
      </c>
      <c r="M135" s="264">
        <f>J135*15%</f>
        <v>720</v>
      </c>
      <c r="N135" s="265"/>
      <c r="O135" s="265"/>
      <c r="P135" s="266">
        <f aca="true" t="shared" si="66" ref="P135:P141">J135+K135+L135+M135+N135-O135</f>
        <v>10620</v>
      </c>
      <c r="R135" s="321"/>
    </row>
    <row r="136" spans="1:18" ht="12.75">
      <c r="A136" s="367"/>
      <c r="B136" s="364"/>
      <c r="C136" s="29" t="s">
        <v>119</v>
      </c>
      <c r="D136" s="2">
        <v>39151335</v>
      </c>
      <c r="E136" s="80" t="s">
        <v>867</v>
      </c>
      <c r="F136" s="26">
        <v>119</v>
      </c>
      <c r="G136" s="26">
        <f>F136</f>
        <v>119</v>
      </c>
      <c r="H136" s="26">
        <v>40</v>
      </c>
      <c r="I136" s="26">
        <v>22.5</v>
      </c>
      <c r="J136" s="27">
        <f t="shared" si="64"/>
        <v>4760</v>
      </c>
      <c r="K136" s="27">
        <f t="shared" si="64"/>
        <v>2677.5</v>
      </c>
      <c r="L136" s="27">
        <f>G136*20</f>
        <v>2380</v>
      </c>
      <c r="M136" s="27">
        <v>0</v>
      </c>
      <c r="N136" s="131"/>
      <c r="O136" s="131"/>
      <c r="P136" s="267">
        <f>J136+K136+L136+M136+N136-O136</f>
        <v>9817.5</v>
      </c>
      <c r="R136" s="321"/>
    </row>
    <row r="137" spans="1:18" ht="12.75">
      <c r="A137" s="367"/>
      <c r="B137" s="364"/>
      <c r="C137" s="29" t="s">
        <v>120</v>
      </c>
      <c r="D137" s="2">
        <v>33210742</v>
      </c>
      <c r="E137" s="80" t="s">
        <v>888</v>
      </c>
      <c r="F137" s="26">
        <v>96</v>
      </c>
      <c r="G137" s="26">
        <f>F137</f>
        <v>96</v>
      </c>
      <c r="H137" s="26">
        <v>40</v>
      </c>
      <c r="I137" s="26">
        <v>22.5</v>
      </c>
      <c r="J137" s="27">
        <f t="shared" si="64"/>
        <v>3840</v>
      </c>
      <c r="K137" s="27">
        <f t="shared" si="64"/>
        <v>2160</v>
      </c>
      <c r="L137" s="27">
        <f>G137*20</f>
        <v>1920</v>
      </c>
      <c r="M137" s="27">
        <v>0</v>
      </c>
      <c r="N137" s="131"/>
      <c r="O137" s="131"/>
      <c r="P137" s="267">
        <f>J137+K137+L137+M137+N137-O137</f>
        <v>7920</v>
      </c>
      <c r="R137" s="321"/>
    </row>
    <row r="138" spans="1:18" ht="12.75">
      <c r="A138" s="367"/>
      <c r="B138" s="364"/>
      <c r="C138" s="29" t="s">
        <v>135</v>
      </c>
      <c r="D138" s="2">
        <v>33210742</v>
      </c>
      <c r="E138" s="80" t="s">
        <v>905</v>
      </c>
      <c r="F138" s="26">
        <v>144</v>
      </c>
      <c r="G138" s="26">
        <f>F138</f>
        <v>144</v>
      </c>
      <c r="H138" s="26">
        <v>40</v>
      </c>
      <c r="I138" s="26">
        <v>22.5</v>
      </c>
      <c r="J138" s="27">
        <f t="shared" si="64"/>
        <v>5760</v>
      </c>
      <c r="K138" s="27">
        <f t="shared" si="64"/>
        <v>3240</v>
      </c>
      <c r="L138" s="27">
        <f>G138*20</f>
        <v>2880</v>
      </c>
      <c r="M138" s="27">
        <v>0</v>
      </c>
      <c r="N138" s="131"/>
      <c r="O138" s="131"/>
      <c r="P138" s="267">
        <f>J138+K138+L138+M138+N138-O138</f>
        <v>11880</v>
      </c>
      <c r="R138" s="321"/>
    </row>
    <row r="139" spans="1:18" ht="12.75">
      <c r="A139" s="367"/>
      <c r="B139" s="364"/>
      <c r="C139" s="29" t="s">
        <v>116</v>
      </c>
      <c r="D139" s="2">
        <v>19550439</v>
      </c>
      <c r="E139" s="225" t="s">
        <v>449</v>
      </c>
      <c r="F139" s="26">
        <v>0</v>
      </c>
      <c r="G139" s="26">
        <f t="shared" si="63"/>
        <v>0</v>
      </c>
      <c r="H139" s="26">
        <v>40</v>
      </c>
      <c r="I139" s="26">
        <v>22.5</v>
      </c>
      <c r="J139" s="27">
        <f t="shared" si="64"/>
        <v>0</v>
      </c>
      <c r="K139" s="27">
        <f t="shared" si="64"/>
        <v>0</v>
      </c>
      <c r="L139" s="27">
        <f t="shared" si="65"/>
        <v>0</v>
      </c>
      <c r="M139" s="27">
        <v>0</v>
      </c>
      <c r="N139" s="131"/>
      <c r="O139" s="131"/>
      <c r="P139" s="267">
        <f t="shared" si="66"/>
        <v>0</v>
      </c>
      <c r="R139" s="321"/>
    </row>
    <row r="140" spans="1:18" ht="12.75">
      <c r="A140" s="367"/>
      <c r="B140" s="364"/>
      <c r="C140" s="29" t="s">
        <v>117</v>
      </c>
      <c r="D140" s="2">
        <v>35351675</v>
      </c>
      <c r="E140" s="225" t="s">
        <v>449</v>
      </c>
      <c r="F140" s="26">
        <v>0</v>
      </c>
      <c r="G140" s="26">
        <f t="shared" si="63"/>
        <v>0</v>
      </c>
      <c r="H140" s="26">
        <v>40</v>
      </c>
      <c r="I140" s="26">
        <v>22.5</v>
      </c>
      <c r="J140" s="27">
        <f t="shared" si="64"/>
        <v>0</v>
      </c>
      <c r="K140" s="27">
        <f t="shared" si="64"/>
        <v>0</v>
      </c>
      <c r="L140" s="27">
        <f t="shared" si="65"/>
        <v>0</v>
      </c>
      <c r="M140" s="27">
        <v>0</v>
      </c>
      <c r="N140" s="131"/>
      <c r="O140" s="131"/>
      <c r="P140" s="267">
        <f t="shared" si="66"/>
        <v>0</v>
      </c>
      <c r="R140" s="321"/>
    </row>
    <row r="141" spans="1:18" ht="12.75">
      <c r="A141" s="367"/>
      <c r="B141" s="364"/>
      <c r="C141" s="29" t="s">
        <v>118</v>
      </c>
      <c r="D141" s="2">
        <v>19550420</v>
      </c>
      <c r="E141" s="80" t="s">
        <v>928</v>
      </c>
      <c r="F141" s="26">
        <v>26</v>
      </c>
      <c r="G141" s="26">
        <f t="shared" si="63"/>
        <v>26</v>
      </c>
      <c r="H141" s="26">
        <v>40</v>
      </c>
      <c r="I141" s="26">
        <v>22.5</v>
      </c>
      <c r="J141" s="27">
        <f t="shared" si="64"/>
        <v>1040</v>
      </c>
      <c r="K141" s="27">
        <f t="shared" si="64"/>
        <v>585</v>
      </c>
      <c r="L141" s="27">
        <f t="shared" si="65"/>
        <v>520</v>
      </c>
      <c r="M141" s="27">
        <v>0</v>
      </c>
      <c r="N141" s="131"/>
      <c r="O141" s="131"/>
      <c r="P141" s="267">
        <f t="shared" si="66"/>
        <v>2145</v>
      </c>
      <c r="R141" s="321"/>
    </row>
    <row r="142" spans="1:18" ht="12.75">
      <c r="A142" s="367"/>
      <c r="B142" s="364"/>
      <c r="C142" s="128" t="s">
        <v>121</v>
      </c>
      <c r="D142" s="2">
        <v>36856625</v>
      </c>
      <c r="E142" s="80" t="s">
        <v>908</v>
      </c>
      <c r="F142" s="26">
        <v>85</v>
      </c>
      <c r="G142" s="26">
        <f>F142</f>
        <v>85</v>
      </c>
      <c r="H142" s="26">
        <v>40</v>
      </c>
      <c r="I142" s="26">
        <v>22.5</v>
      </c>
      <c r="J142" s="27">
        <f>F142*H142</f>
        <v>3400</v>
      </c>
      <c r="K142" s="27">
        <f>G142*I142</f>
        <v>1912.5</v>
      </c>
      <c r="L142" s="27">
        <f>G142*20</f>
        <v>1700</v>
      </c>
      <c r="M142" s="27">
        <v>0</v>
      </c>
      <c r="N142" s="131"/>
      <c r="O142" s="131"/>
      <c r="P142" s="267">
        <f>J142+K142+L142+M142+N142-O142</f>
        <v>7012.5</v>
      </c>
      <c r="R142" s="321"/>
    </row>
    <row r="143" spans="1:18" ht="13.5" thickBot="1">
      <c r="A143" s="368"/>
      <c r="B143" s="365"/>
      <c r="C143" s="268" t="s">
        <v>37</v>
      </c>
      <c r="D143" s="287"/>
      <c r="E143" s="270"/>
      <c r="F143" s="271">
        <f>SUM(F135:F142)</f>
        <v>590</v>
      </c>
      <c r="G143" s="271">
        <f>SUM(G135:G142)</f>
        <v>590</v>
      </c>
      <c r="H143" s="271"/>
      <c r="I143" s="271"/>
      <c r="J143" s="272">
        <f aca="true" t="shared" si="67" ref="J143:P143">SUM(J135:J142)</f>
        <v>23600</v>
      </c>
      <c r="K143" s="272">
        <f t="shared" si="67"/>
        <v>13275</v>
      </c>
      <c r="L143" s="272">
        <f t="shared" si="67"/>
        <v>11800</v>
      </c>
      <c r="M143" s="272">
        <f t="shared" si="67"/>
        <v>720</v>
      </c>
      <c r="N143" s="272">
        <f t="shared" si="67"/>
        <v>0</v>
      </c>
      <c r="O143" s="273">
        <f t="shared" si="67"/>
        <v>0</v>
      </c>
      <c r="P143" s="274">
        <f t="shared" si="67"/>
        <v>49395</v>
      </c>
      <c r="R143" s="322"/>
    </row>
    <row r="144" spans="3:18" s="242" customFormat="1" ht="13.5" thickBot="1">
      <c r="C144" s="67"/>
      <c r="D144" s="18"/>
      <c r="E144" s="112"/>
      <c r="F144" s="67"/>
      <c r="G144" s="67"/>
      <c r="H144" s="67"/>
      <c r="I144" s="67"/>
      <c r="J144" s="68"/>
      <c r="K144" s="68"/>
      <c r="L144" s="68"/>
      <c r="M144" s="68"/>
      <c r="N144" s="68"/>
      <c r="O144" s="181"/>
      <c r="P144" s="68"/>
      <c r="R144" s="321"/>
    </row>
    <row r="145" spans="1:18" ht="12.75">
      <c r="A145" s="369">
        <v>15</v>
      </c>
      <c r="B145" s="353" t="s">
        <v>552</v>
      </c>
      <c r="C145" s="280" t="s">
        <v>553</v>
      </c>
      <c r="D145" s="260">
        <v>19986285</v>
      </c>
      <c r="E145" s="277" t="s">
        <v>900</v>
      </c>
      <c r="F145" s="262">
        <v>99</v>
      </c>
      <c r="G145" s="262">
        <f aca="true" t="shared" si="68" ref="G145:G151">F145</f>
        <v>99</v>
      </c>
      <c r="H145" s="262">
        <v>40</v>
      </c>
      <c r="I145" s="262">
        <v>22.5</v>
      </c>
      <c r="J145" s="264">
        <f aca="true" t="shared" si="69" ref="J145:K151">F145*H145</f>
        <v>3960</v>
      </c>
      <c r="K145" s="264">
        <f t="shared" si="69"/>
        <v>2227.5</v>
      </c>
      <c r="L145" s="264">
        <f aca="true" t="shared" si="70" ref="L145:L151">G145*20</f>
        <v>1980</v>
      </c>
      <c r="M145" s="264">
        <f>J145*15%</f>
        <v>594</v>
      </c>
      <c r="N145" s="265"/>
      <c r="O145" s="265"/>
      <c r="P145" s="266">
        <f aca="true" t="shared" si="71" ref="P145:P151">J145+K145+L145+M145+N145-O145</f>
        <v>8761.5</v>
      </c>
      <c r="R145" s="321"/>
    </row>
    <row r="146" spans="1:18" ht="12.75">
      <c r="A146" s="367"/>
      <c r="B146" s="364"/>
      <c r="C146" s="11" t="s">
        <v>554</v>
      </c>
      <c r="D146" s="2">
        <v>21120352</v>
      </c>
      <c r="E146" s="115" t="s">
        <v>960</v>
      </c>
      <c r="F146" s="26">
        <v>123</v>
      </c>
      <c r="G146" s="26">
        <f t="shared" si="68"/>
        <v>123</v>
      </c>
      <c r="H146" s="26">
        <v>40</v>
      </c>
      <c r="I146" s="26">
        <v>22.5</v>
      </c>
      <c r="J146" s="27">
        <f t="shared" si="69"/>
        <v>4920</v>
      </c>
      <c r="K146" s="27">
        <f t="shared" si="69"/>
        <v>2767.5</v>
      </c>
      <c r="L146" s="27">
        <f t="shared" si="70"/>
        <v>2460</v>
      </c>
      <c r="M146" s="27">
        <v>0</v>
      </c>
      <c r="N146" s="131"/>
      <c r="O146" s="131"/>
      <c r="P146" s="267">
        <f t="shared" si="71"/>
        <v>10147.5</v>
      </c>
      <c r="R146" s="321"/>
    </row>
    <row r="147" spans="1:18" ht="12.75">
      <c r="A147" s="367"/>
      <c r="B147" s="364"/>
      <c r="C147" s="11" t="s">
        <v>555</v>
      </c>
      <c r="D147" s="2">
        <v>19986285</v>
      </c>
      <c r="E147" s="115" t="s">
        <v>899</v>
      </c>
      <c r="F147" s="26">
        <v>125</v>
      </c>
      <c r="G147" s="26">
        <f t="shared" si="68"/>
        <v>125</v>
      </c>
      <c r="H147" s="26">
        <v>40</v>
      </c>
      <c r="I147" s="26">
        <v>22.5</v>
      </c>
      <c r="J147" s="27">
        <f t="shared" si="69"/>
        <v>5000</v>
      </c>
      <c r="K147" s="27">
        <f t="shared" si="69"/>
        <v>2812.5</v>
      </c>
      <c r="L147" s="27">
        <f t="shared" si="70"/>
        <v>2500</v>
      </c>
      <c r="M147" s="27">
        <v>0</v>
      </c>
      <c r="N147" s="131"/>
      <c r="O147" s="131"/>
      <c r="P147" s="267">
        <f t="shared" si="71"/>
        <v>10312.5</v>
      </c>
      <c r="R147" s="321"/>
    </row>
    <row r="148" spans="1:18" ht="12.75">
      <c r="A148" s="367"/>
      <c r="B148" s="364"/>
      <c r="C148" s="11" t="s">
        <v>556</v>
      </c>
      <c r="D148" s="2">
        <v>36414895</v>
      </c>
      <c r="E148" s="80" t="s">
        <v>870</v>
      </c>
      <c r="F148" s="26">
        <v>133</v>
      </c>
      <c r="G148" s="26">
        <f t="shared" si="68"/>
        <v>133</v>
      </c>
      <c r="H148" s="26">
        <v>40</v>
      </c>
      <c r="I148" s="26">
        <v>22.5</v>
      </c>
      <c r="J148" s="27">
        <f t="shared" si="69"/>
        <v>5320</v>
      </c>
      <c r="K148" s="27">
        <f t="shared" si="69"/>
        <v>2992.5</v>
      </c>
      <c r="L148" s="27">
        <f t="shared" si="70"/>
        <v>2660</v>
      </c>
      <c r="M148" s="27">
        <v>0</v>
      </c>
      <c r="N148" s="131"/>
      <c r="O148" s="131"/>
      <c r="P148" s="267">
        <f t="shared" si="71"/>
        <v>10972.5</v>
      </c>
      <c r="R148" s="321"/>
    </row>
    <row r="149" spans="1:18" ht="12.75">
      <c r="A149" s="367"/>
      <c r="B149" s="364"/>
      <c r="C149" s="11" t="s">
        <v>557</v>
      </c>
      <c r="D149" s="2">
        <v>19986285</v>
      </c>
      <c r="E149" s="80" t="s">
        <v>903</v>
      </c>
      <c r="F149" s="26">
        <v>68</v>
      </c>
      <c r="G149" s="26">
        <f t="shared" si="68"/>
        <v>68</v>
      </c>
      <c r="H149" s="26">
        <v>40</v>
      </c>
      <c r="I149" s="26">
        <v>22.5</v>
      </c>
      <c r="J149" s="27">
        <f t="shared" si="69"/>
        <v>2720</v>
      </c>
      <c r="K149" s="27">
        <f t="shared" si="69"/>
        <v>1530</v>
      </c>
      <c r="L149" s="27">
        <f t="shared" si="70"/>
        <v>1360</v>
      </c>
      <c r="M149" s="27">
        <v>0</v>
      </c>
      <c r="N149" s="131"/>
      <c r="O149" s="131"/>
      <c r="P149" s="267">
        <f t="shared" si="71"/>
        <v>5610</v>
      </c>
      <c r="R149" s="321"/>
    </row>
    <row r="150" spans="1:18" ht="12.75">
      <c r="A150" s="367"/>
      <c r="B150" s="364"/>
      <c r="C150" s="11" t="s">
        <v>558</v>
      </c>
      <c r="D150" s="2">
        <v>19915772</v>
      </c>
      <c r="E150" s="80" t="s">
        <v>941</v>
      </c>
      <c r="F150" s="26">
        <v>25</v>
      </c>
      <c r="G150" s="26">
        <f t="shared" si="68"/>
        <v>25</v>
      </c>
      <c r="H150" s="26">
        <v>40</v>
      </c>
      <c r="I150" s="26">
        <v>22.5</v>
      </c>
      <c r="J150" s="27">
        <f t="shared" si="69"/>
        <v>1000</v>
      </c>
      <c r="K150" s="27">
        <f t="shared" si="69"/>
        <v>562.5</v>
      </c>
      <c r="L150" s="27">
        <f t="shared" si="70"/>
        <v>500</v>
      </c>
      <c r="M150" s="27">
        <v>0</v>
      </c>
      <c r="N150" s="131"/>
      <c r="O150" s="131"/>
      <c r="P150" s="267">
        <f t="shared" si="71"/>
        <v>2062.5</v>
      </c>
      <c r="R150" s="321"/>
    </row>
    <row r="151" spans="1:18" ht="12.75">
      <c r="A151" s="367"/>
      <c r="B151" s="364"/>
      <c r="C151" s="11" t="s">
        <v>559</v>
      </c>
      <c r="D151" s="2">
        <v>19916301</v>
      </c>
      <c r="E151" s="80" t="s">
        <v>871</v>
      </c>
      <c r="F151" s="26">
        <v>17</v>
      </c>
      <c r="G151" s="26">
        <f t="shared" si="68"/>
        <v>17</v>
      </c>
      <c r="H151" s="26">
        <v>40</v>
      </c>
      <c r="I151" s="26">
        <v>22.5</v>
      </c>
      <c r="J151" s="27">
        <f t="shared" si="69"/>
        <v>680</v>
      </c>
      <c r="K151" s="27">
        <f t="shared" si="69"/>
        <v>382.5</v>
      </c>
      <c r="L151" s="27">
        <f t="shared" si="70"/>
        <v>340</v>
      </c>
      <c r="M151" s="27">
        <v>0</v>
      </c>
      <c r="N151" s="131"/>
      <c r="O151" s="131"/>
      <c r="P151" s="267">
        <f t="shared" si="71"/>
        <v>1402.5</v>
      </c>
      <c r="R151" s="321"/>
    </row>
    <row r="152" spans="1:18" ht="13.5" thickBot="1">
      <c r="A152" s="368"/>
      <c r="B152" s="365"/>
      <c r="C152" s="271" t="s">
        <v>37</v>
      </c>
      <c r="D152" s="287"/>
      <c r="E152" s="270"/>
      <c r="F152" s="271">
        <f>SUM(F145:F151)</f>
        <v>590</v>
      </c>
      <c r="G152" s="271">
        <f>SUM(G145:G151)</f>
        <v>590</v>
      </c>
      <c r="H152" s="271"/>
      <c r="I152" s="271"/>
      <c r="J152" s="272">
        <f aca="true" t="shared" si="72" ref="J152:P152">SUM(J145:J151)</f>
        <v>23600</v>
      </c>
      <c r="K152" s="272">
        <f t="shared" si="72"/>
        <v>13275</v>
      </c>
      <c r="L152" s="272">
        <f t="shared" si="72"/>
        <v>11800</v>
      </c>
      <c r="M152" s="272">
        <f t="shared" si="72"/>
        <v>594</v>
      </c>
      <c r="N152" s="272">
        <f t="shared" si="72"/>
        <v>0</v>
      </c>
      <c r="O152" s="273">
        <f t="shared" si="72"/>
        <v>0</v>
      </c>
      <c r="P152" s="274">
        <f t="shared" si="72"/>
        <v>49269</v>
      </c>
      <c r="R152" s="322"/>
    </row>
    <row r="153" spans="1:18" ht="13.5" thickBot="1">
      <c r="A153" s="232"/>
      <c r="B153" s="242"/>
      <c r="C153" s="310"/>
      <c r="D153" s="311"/>
      <c r="E153" s="297"/>
      <c r="F153" s="295"/>
      <c r="G153" s="295"/>
      <c r="H153" s="295"/>
      <c r="I153" s="295"/>
      <c r="J153" s="312"/>
      <c r="K153" s="312"/>
      <c r="L153" s="312"/>
      <c r="M153" s="312"/>
      <c r="N153" s="69"/>
      <c r="O153" s="313"/>
      <c r="P153" s="312"/>
      <c r="R153" s="321"/>
    </row>
    <row r="154" spans="1:18" ht="15" customHeight="1" thickBot="1">
      <c r="A154" s="362" t="s">
        <v>126</v>
      </c>
      <c r="B154" s="363"/>
      <c r="C154" s="314"/>
      <c r="D154" s="315"/>
      <c r="E154" s="316"/>
      <c r="F154" s="317"/>
      <c r="G154" s="317"/>
      <c r="H154" s="317"/>
      <c r="I154" s="317"/>
      <c r="J154" s="317"/>
      <c r="K154" s="317"/>
      <c r="L154" s="317"/>
      <c r="M154" s="317"/>
      <c r="N154" s="318">
        <f>N152+N143+N133+N124+N114+N103+N94+N85+N76+N65+N51+N42+N33+N24+N14</f>
        <v>0</v>
      </c>
      <c r="O154" s="319">
        <f>O14+O24+O33+O42+O51+O65+O76+O85+O94+O103+O114+O124+O133+O143+O152</f>
        <v>0</v>
      </c>
      <c r="P154" s="320">
        <f>P152+P143+P133+P124+P114+P103+P94+P85+P76+P65+P51+P42+P33+P24+P14</f>
        <v>692658</v>
      </c>
      <c r="R154" s="322"/>
    </row>
    <row r="155" spans="1:16" ht="12.75">
      <c r="A155" s="64"/>
      <c r="B155" s="64"/>
      <c r="C155" s="64"/>
      <c r="D155" s="4"/>
      <c r="E155" s="114"/>
      <c r="F155" s="58"/>
      <c r="G155" s="58"/>
      <c r="H155" s="58"/>
      <c r="I155" s="58"/>
      <c r="J155" s="58"/>
      <c r="K155" s="58"/>
      <c r="L155" s="58"/>
      <c r="M155" s="58"/>
      <c r="N155" s="58"/>
      <c r="O155" s="203"/>
      <c r="P155" s="59"/>
    </row>
    <row r="156" ht="12.75">
      <c r="O156" s="240"/>
    </row>
    <row r="157" spans="3:15" ht="12.75">
      <c r="C157" s="247"/>
      <c r="G157" s="248"/>
      <c r="H157" s="248"/>
      <c r="M157" s="248"/>
      <c r="O157" s="240"/>
    </row>
    <row r="158" spans="3:15" ht="12.75">
      <c r="C158" s="247"/>
      <c r="G158" s="248"/>
      <c r="H158" s="249"/>
      <c r="M158" s="249"/>
      <c r="O158" s="240"/>
    </row>
    <row r="159" spans="3:15" ht="12.75">
      <c r="C159" s="247"/>
      <c r="J159" s="250"/>
      <c r="M159" s="248"/>
      <c r="O159" s="240"/>
    </row>
    <row r="160" ht="12.75">
      <c r="O160" s="240"/>
    </row>
    <row r="161" spans="3:13" ht="12.75">
      <c r="C161" s="247"/>
      <c r="G161" s="248"/>
      <c r="H161" s="248"/>
      <c r="M161" s="248"/>
    </row>
    <row r="162" spans="3:13" ht="12.75">
      <c r="C162" s="247"/>
      <c r="G162" s="248"/>
      <c r="H162" s="249"/>
      <c r="M162" s="249"/>
    </row>
    <row r="163" spans="3:13" ht="12.75">
      <c r="C163" s="247"/>
      <c r="J163" s="250"/>
      <c r="M163" s="248"/>
    </row>
  </sheetData>
  <sheetProtection/>
  <mergeCells count="46">
    <mergeCell ref="C1:N1"/>
    <mergeCell ref="A3:A5"/>
    <mergeCell ref="B3:B5"/>
    <mergeCell ref="C3:C5"/>
    <mergeCell ref="D3:D5"/>
    <mergeCell ref="M3:M5"/>
    <mergeCell ref="N3:N5"/>
    <mergeCell ref="O3:O5"/>
    <mergeCell ref="P3:P5"/>
    <mergeCell ref="A7:A14"/>
    <mergeCell ref="B7:B14"/>
    <mergeCell ref="E3:E5"/>
    <mergeCell ref="F3:G3"/>
    <mergeCell ref="H3:I3"/>
    <mergeCell ref="J3:J5"/>
    <mergeCell ref="K3:K5"/>
    <mergeCell ref="L3:L5"/>
    <mergeCell ref="A16:A24"/>
    <mergeCell ref="B16:B24"/>
    <mergeCell ref="A26:A33"/>
    <mergeCell ref="B26:B33"/>
    <mergeCell ref="A35:A42"/>
    <mergeCell ref="B35:B42"/>
    <mergeCell ref="A44:A51"/>
    <mergeCell ref="B44:B51"/>
    <mergeCell ref="A53:A65"/>
    <mergeCell ref="B53:B65"/>
    <mergeCell ref="A67:A76"/>
    <mergeCell ref="B67:B76"/>
    <mergeCell ref="B126:B133"/>
    <mergeCell ref="A78:A85"/>
    <mergeCell ref="B78:B85"/>
    <mergeCell ref="A87:A94"/>
    <mergeCell ref="B87:B94"/>
    <mergeCell ref="A96:A103"/>
    <mergeCell ref="B96:B103"/>
    <mergeCell ref="A135:A143"/>
    <mergeCell ref="B135:B143"/>
    <mergeCell ref="A145:A152"/>
    <mergeCell ref="B145:B152"/>
    <mergeCell ref="A154:B154"/>
    <mergeCell ref="A105:A114"/>
    <mergeCell ref="B105:B114"/>
    <mergeCell ref="A116:A124"/>
    <mergeCell ref="B116:B124"/>
    <mergeCell ref="A126:A133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CRISTIAN_OTRAVA</dc:creator>
  <cp:keywords/>
  <dc:description/>
  <cp:lastModifiedBy>CAS SATU  MARE</cp:lastModifiedBy>
  <cp:lastPrinted>2023-09-20T11:16:01Z</cp:lastPrinted>
  <dcterms:created xsi:type="dcterms:W3CDTF">2022-01-20T10:43:10Z</dcterms:created>
  <dcterms:modified xsi:type="dcterms:W3CDTF">2023-10-16T07:23:46Z</dcterms:modified>
  <cp:category/>
  <cp:version/>
  <cp:contentType/>
  <cp:contentStatus/>
</cp:coreProperties>
</file>